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55BD7014-BBD6-4A36-9180-A687BEB9E374}" xr6:coauthVersionLast="36" xr6:coauthVersionMax="47" xr10:uidLastSave="{00000000-0000-0000-0000-000000000000}"/>
  <bookViews>
    <workbookView xWindow="3840" yWindow="105" windowWidth="19935" windowHeight="20490" xr2:uid="{00000000-000D-0000-FFFF-FFFF00000000}"/>
  </bookViews>
  <sheets>
    <sheet name="Inv (2)" sheetId="4" r:id="rId1"/>
    <sheet name="Trosoci (2)" sheetId="6" r:id="rId2"/>
    <sheet name="Inv i tros" sheetId="7" r:id="rId3"/>
    <sheet name="ekonom. akt.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4" l="1"/>
  <c r="L14" i="4"/>
  <c r="L5" i="4"/>
  <c r="L19" i="4"/>
  <c r="L15" i="4"/>
  <c r="L16" i="4"/>
  <c r="L8" i="4"/>
  <c r="L9" i="4"/>
  <c r="L10" i="4"/>
  <c r="L11" i="4"/>
  <c r="L12" i="4"/>
  <c r="L7" i="4"/>
  <c r="G5" i="4"/>
  <c r="Q9" i="8"/>
  <c r="S9" i="8" s="1"/>
  <c r="U9" i="8"/>
  <c r="Q12" i="8"/>
  <c r="S12" i="8" s="1"/>
  <c r="U12" i="8"/>
  <c r="Q15" i="8"/>
  <c r="U15" i="8" s="1"/>
  <c r="Q16" i="8"/>
  <c r="U16" i="8"/>
  <c r="Q21" i="8"/>
  <c r="S21" i="8"/>
  <c r="U21" i="8"/>
  <c r="Q10" i="8"/>
  <c r="U10" i="8"/>
  <c r="Q11" i="8"/>
  <c r="S11" i="8"/>
  <c r="Q13" i="8"/>
  <c r="S13" i="8" s="1"/>
  <c r="U13" i="8"/>
  <c r="Q14" i="8"/>
  <c r="U14" i="8" s="1"/>
  <c r="S16" i="8"/>
  <c r="Q17" i="8"/>
  <c r="U17" i="8" s="1"/>
  <c r="Q18" i="8"/>
  <c r="U18" i="8" s="1"/>
  <c r="S18" i="8"/>
  <c r="Q19" i="8"/>
  <c r="U19" i="8" s="1"/>
  <c r="Q20" i="8"/>
  <c r="S20" i="8" s="1"/>
  <c r="U20" i="8"/>
  <c r="Q8" i="8"/>
  <c r="S8" i="8" s="1"/>
  <c r="U8" i="8"/>
  <c r="T6" i="8"/>
  <c r="R6" i="8"/>
  <c r="F5" i="6"/>
  <c r="D5" i="6"/>
  <c r="E5" i="6"/>
  <c r="C5" i="6"/>
  <c r="B5" i="6"/>
  <c r="D5" i="4"/>
  <c r="E5" i="4"/>
  <c r="F5" i="4"/>
  <c r="C5" i="4"/>
  <c r="P21" i="8"/>
  <c r="N21" i="8"/>
  <c r="P20" i="8"/>
  <c r="N20" i="8"/>
  <c r="P19" i="8"/>
  <c r="N19" i="8"/>
  <c r="P18" i="8"/>
  <c r="N18" i="8"/>
  <c r="P17" i="8"/>
  <c r="N17" i="8"/>
  <c r="P16" i="8"/>
  <c r="N16" i="8"/>
  <c r="P15" i="8"/>
  <c r="N15" i="8"/>
  <c r="P13" i="8"/>
  <c r="N13" i="8"/>
  <c r="P12" i="8"/>
  <c r="N12" i="8"/>
  <c r="P11" i="8"/>
  <c r="N11" i="8"/>
  <c r="P10" i="8"/>
  <c r="N10" i="8"/>
  <c r="P9" i="8"/>
  <c r="N9" i="8"/>
  <c r="P8" i="8"/>
  <c r="N8" i="8"/>
  <c r="P6" i="8"/>
  <c r="N6" i="8"/>
  <c r="S17" i="8"/>
  <c r="S10" i="8"/>
  <c r="U11" i="8"/>
  <c r="S19" i="8" l="1"/>
  <c r="Q6" i="8"/>
  <c r="U6" i="8" s="1"/>
  <c r="S14" i="8"/>
  <c r="S15" i="8"/>
  <c r="S6" i="8" l="1"/>
</calcChain>
</file>

<file path=xl/sharedStrings.xml><?xml version="1.0" encoding="utf-8"?>
<sst xmlns="http://schemas.openxmlformats.org/spreadsheetml/2006/main" count="150" uniqueCount="38">
  <si>
    <t>во 000 денари</t>
  </si>
  <si>
    <t>Вкупно</t>
  </si>
  <si>
    <t>Управување со отпадни води</t>
  </si>
  <si>
    <t>Заштита на воздухот</t>
  </si>
  <si>
    <t>Заштита на почвата, површинските и подземните води</t>
  </si>
  <si>
    <t>Заштита на шумите</t>
  </si>
  <si>
    <t>Заштита на биодиверзитетот и природата</t>
  </si>
  <si>
    <t>Лов и риболов</t>
  </si>
  <si>
    <t>Постапување со отпад</t>
  </si>
  <si>
    <t>Заштита од бучава</t>
  </si>
  <si>
    <t>Активности за истражување и развој</t>
  </si>
  <si>
    <t>Образовни, воспитни и други слични активности</t>
  </si>
  <si>
    <t>Опрема за мониторинг и контрола, анализа и трошоци за одржување на опремата</t>
  </si>
  <si>
    <t>Оценување на влијанието на животната средина и оценување на конзистентноста</t>
  </si>
  <si>
    <t>Циркулациски систем за снабдување со вода</t>
  </si>
  <si>
    <t>Административна активност</t>
  </si>
  <si>
    <t>Табела 1: Инвестиции за заштита на животната средина</t>
  </si>
  <si>
    <t>Инвестиции во индустријата и специјализираните производители</t>
  </si>
  <si>
    <t>Трошоци за одржување во индустријата и специјализираните производители</t>
  </si>
  <si>
    <t>Tабела 2: Трошоци за одржување на средствата за заштита на животната средина</t>
  </si>
  <si>
    <t>Циркулациски системи за снабдување со вода</t>
  </si>
  <si>
    <t>Административни активности</t>
  </si>
  <si>
    <r>
      <t>1)</t>
    </r>
    <r>
      <rPr>
        <sz val="8"/>
        <rFont val="Calibri"/>
        <family val="2"/>
      </rPr>
      <t xml:space="preserve"> Во индустрија влегуваат секторите Б Рударство и вадење на камен, В Преработувачка индустрија и Г Снабдување со електрична енергија, гас, пареа и климатизација,  а во специјализирани проиводители секторот Д Снабдување со вода;  отстранување на отпадни води, управување со отпад и дејности за санација на околината </t>
    </r>
  </si>
  <si>
    <t>Табела 4: Трошоци за заштита на животната средина според намената, по сектори на економска активност</t>
  </si>
  <si>
    <r>
      <t>Вкупно - индустрија и специјализирани производители</t>
    </r>
    <r>
      <rPr>
        <vertAlign val="superscript"/>
        <sz val="9"/>
        <rFont val="Calibri"/>
        <family val="2"/>
      </rPr>
      <t xml:space="preserve">1)
</t>
    </r>
    <r>
      <rPr>
        <sz val="9"/>
        <rFont val="Calibri"/>
        <family val="2"/>
      </rPr>
      <t/>
    </r>
  </si>
  <si>
    <t>Учество на трошоците во индустријата и специјализираните производители во вкупните трошоци</t>
  </si>
  <si>
    <t>Останати сектори на економска активност</t>
  </si>
  <si>
    <t>Учеството на трошоците во останатите сектори во вкупните трошоци</t>
  </si>
  <si>
    <t>-</t>
  </si>
  <si>
    <t>Опрема за мониторинг и контрола, 
анализа и трошоци за одржување на опремата</t>
  </si>
  <si>
    <t xml:space="preserve"> -</t>
  </si>
  <si>
    <t xml:space="preserve">  -</t>
  </si>
  <si>
    <t>Извор: Државен завод за статистика</t>
  </si>
  <si>
    <t>Учество на инвестициите во вкупните трошоци</t>
  </si>
  <si>
    <t>Учество на трошоците за одржување во вкупните трошоци</t>
  </si>
  <si>
    <t>Од тоа за:</t>
  </si>
  <si>
    <t>Оценување на влијанието на животната средина
и оценување на конзистентноста</t>
  </si>
  <si>
    <t>Tабела 3: Инвестиции и трошоци за заштита на животната средина во индустријата и специјализираните производители,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</si>
</sst>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##\ ###\ ##0"/>
    <numFmt numFmtId="165" formatCode="0.0"/>
    <numFmt numFmtId="166" formatCode="#,##0.0"/>
    <numFmt numFmtId="167" formatCode="_(* #,##0_);_(* \(#,##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9"/>
      <name val="Calibri"/>
      <family val="2"/>
      <charset val="204"/>
    </font>
    <font>
      <vertAlign val="superscript"/>
      <sz val="9"/>
      <name val="Calibri"/>
      <family val="2"/>
    </font>
    <font>
      <vertAlign val="superscript"/>
      <sz val="8"/>
      <name val="Calibri"/>
      <family val="2"/>
    </font>
    <font>
      <b/>
      <sz val="12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3" fillId="0" borderId="0"/>
    <xf numFmtId="43" fontId="14" fillId="0" borderId="0" applyFont="0" applyFill="0" applyBorder="0" applyAlignment="0" applyProtection="0"/>
    <xf numFmtId="0" fontId="15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 vertical="top"/>
    </xf>
    <xf numFmtId="3" fontId="2" fillId="0" borderId="7" xfId="0" applyNumberFormat="1" applyFont="1" applyBorder="1" applyAlignment="1">
      <alignment horizontal="right" vertical="top"/>
    </xf>
    <xf numFmtId="3" fontId="2" fillId="0" borderId="5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6" fontId="10" fillId="0" borderId="2" xfId="0" applyNumberFormat="1" applyFont="1" applyBorder="1"/>
    <xf numFmtId="166" fontId="11" fillId="0" borderId="2" xfId="0" applyNumberFormat="1" applyFont="1" applyBorder="1"/>
    <xf numFmtId="0" fontId="3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left" vertical="top" wrapText="1" indent="1"/>
    </xf>
    <xf numFmtId="0" fontId="2" fillId="0" borderId="12" xfId="0" applyFont="1" applyBorder="1" applyAlignment="1">
      <alignment horizontal="left" vertical="top" wrapText="1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6" fontId="11" fillId="0" borderId="18" xfId="0" applyNumberFormat="1" applyFont="1" applyBorder="1"/>
    <xf numFmtId="166" fontId="11" fillId="0" borderId="19" xfId="0" applyNumberFormat="1" applyFont="1" applyBorder="1"/>
    <xf numFmtId="166" fontId="10" fillId="0" borderId="18" xfId="0" applyNumberFormat="1" applyFont="1" applyBorder="1"/>
    <xf numFmtId="166" fontId="10" fillId="0" borderId="19" xfId="0" applyNumberFormat="1" applyFont="1" applyBorder="1"/>
    <xf numFmtId="166" fontId="10" fillId="0" borderId="20" xfId="0" applyNumberFormat="1" applyFont="1" applyBorder="1"/>
    <xf numFmtId="166" fontId="10" fillId="0" borderId="21" xfId="0" applyNumberFormat="1" applyFont="1" applyBorder="1"/>
    <xf numFmtId="166" fontId="10" fillId="0" borderId="22" xfId="0" applyNumberFormat="1" applyFont="1" applyBorder="1"/>
    <xf numFmtId="0" fontId="2" fillId="0" borderId="2" xfId="0" applyFont="1" applyBorder="1" applyAlignment="1">
      <alignment horizontal="right" vertical="top"/>
    </xf>
    <xf numFmtId="0" fontId="2" fillId="0" borderId="2" xfId="0" applyFont="1" applyBorder="1"/>
    <xf numFmtId="164" fontId="2" fillId="0" borderId="18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5" fontId="2" fillId="0" borderId="2" xfId="0" applyNumberFormat="1" applyFont="1" applyBorder="1" applyAlignment="1">
      <alignment horizontal="right" vertical="top"/>
    </xf>
    <xf numFmtId="165" fontId="2" fillId="0" borderId="19" xfId="0" applyNumberFormat="1" applyFont="1" applyBorder="1" applyAlignment="1">
      <alignment horizontal="right" vertical="top"/>
    </xf>
    <xf numFmtId="3" fontId="5" fillId="0" borderId="0" xfId="0" applyNumberFormat="1" applyFont="1"/>
    <xf numFmtId="166" fontId="11" fillId="0" borderId="6" xfId="0" applyNumberFormat="1" applyFont="1" applyBorder="1"/>
    <xf numFmtId="166" fontId="10" fillId="0" borderId="6" xfId="0" applyNumberFormat="1" applyFont="1" applyBorder="1"/>
    <xf numFmtId="166" fontId="10" fillId="0" borderId="25" xfId="0" applyNumberFormat="1" applyFont="1" applyBorder="1"/>
    <xf numFmtId="0" fontId="2" fillId="0" borderId="26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top"/>
    </xf>
    <xf numFmtId="166" fontId="11" fillId="0" borderId="20" xfId="0" applyNumberFormat="1" applyFont="1" applyBorder="1"/>
    <xf numFmtId="166" fontId="11" fillId="0" borderId="21" xfId="0" applyNumberFormat="1" applyFont="1" applyBorder="1"/>
    <xf numFmtId="166" fontId="11" fillId="0" borderId="22" xfId="0" applyNumberFormat="1" applyFont="1" applyBorder="1"/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0" fontId="2" fillId="0" borderId="0" xfId="0" applyNumberFormat="1" applyFont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0" fontId="2" fillId="0" borderId="2" xfId="4" applyFont="1" applyBorder="1"/>
    <xf numFmtId="0" fontId="3" fillId="0" borderId="2" xfId="4" applyFont="1" applyBorder="1" applyAlignment="1">
      <alignment vertical="top"/>
    </xf>
    <xf numFmtId="167" fontId="3" fillId="0" borderId="2" xfId="3" applyNumberFormat="1" applyFont="1" applyBorder="1" applyAlignment="1">
      <alignment horizontal="right" vertical="top"/>
    </xf>
    <xf numFmtId="2" fontId="3" fillId="0" borderId="2" xfId="4" applyNumberFormat="1" applyFont="1" applyBorder="1" applyAlignment="1">
      <alignment horizontal="right" vertical="top"/>
    </xf>
    <xf numFmtId="0" fontId="2" fillId="0" borderId="2" xfId="4" applyFont="1" applyBorder="1" applyAlignment="1">
      <alignment vertical="top"/>
    </xf>
    <xf numFmtId="167" fontId="2" fillId="0" borderId="2" xfId="3" applyNumberFormat="1" applyFont="1" applyBorder="1" applyAlignment="1">
      <alignment horizontal="right" vertical="top"/>
    </xf>
    <xf numFmtId="2" fontId="2" fillId="0" borderId="2" xfId="4" applyNumberFormat="1" applyFont="1" applyBorder="1" applyAlignment="1">
      <alignment horizontal="right" vertical="top"/>
    </xf>
    <xf numFmtId="167" fontId="17" fillId="0" borderId="2" xfId="3" applyNumberFormat="1" applyFont="1" applyBorder="1" applyAlignment="1">
      <alignment horizontal="right" vertical="top"/>
    </xf>
    <xf numFmtId="0" fontId="2" fillId="0" borderId="2" xfId="4" applyFont="1" applyBorder="1" applyAlignment="1">
      <alignment horizontal="left" vertical="top" wrapText="1"/>
    </xf>
    <xf numFmtId="167" fontId="3" fillId="0" borderId="13" xfId="3" applyNumberFormat="1" applyFont="1" applyBorder="1" applyAlignment="1">
      <alignment horizontal="right"/>
    </xf>
    <xf numFmtId="167" fontId="3" fillId="0" borderId="14" xfId="3" applyNumberFormat="1" applyFont="1" applyBorder="1" applyAlignment="1">
      <alignment horizontal="right" vertical="top"/>
    </xf>
    <xf numFmtId="2" fontId="3" fillId="0" borderId="14" xfId="4" applyNumberFormat="1" applyFont="1" applyBorder="1" applyAlignment="1">
      <alignment horizontal="right" vertical="top"/>
    </xf>
    <xf numFmtId="2" fontId="3" fillId="0" borderId="15" xfId="4" applyNumberFormat="1" applyFont="1" applyBorder="1" applyAlignment="1">
      <alignment horizontal="right" vertical="top"/>
    </xf>
    <xf numFmtId="167" fontId="2" fillId="0" borderId="18" xfId="3" applyNumberFormat="1" applyFont="1" applyBorder="1"/>
    <xf numFmtId="2" fontId="2" fillId="0" borderId="19" xfId="4" applyNumberFormat="1" applyFont="1" applyBorder="1" applyAlignment="1">
      <alignment horizontal="right" vertical="top"/>
    </xf>
    <xf numFmtId="167" fontId="2" fillId="0" borderId="18" xfId="3" applyNumberFormat="1" applyFont="1" applyBorder="1" applyAlignment="1">
      <alignment horizontal="right"/>
    </xf>
    <xf numFmtId="167" fontId="2" fillId="0" borderId="2" xfId="3" applyNumberFormat="1" applyFont="1" applyBorder="1" applyAlignment="1">
      <alignment horizontal="right"/>
    </xf>
    <xf numFmtId="2" fontId="2" fillId="0" borderId="2" xfId="4" applyNumberFormat="1" applyFont="1" applyBorder="1" applyAlignment="1">
      <alignment horizontal="right"/>
    </xf>
    <xf numFmtId="2" fontId="2" fillId="0" borderId="19" xfId="4" applyNumberFormat="1" applyFont="1" applyBorder="1" applyAlignment="1">
      <alignment horizontal="right"/>
    </xf>
    <xf numFmtId="167" fontId="2" fillId="0" borderId="20" xfId="3" applyNumberFormat="1" applyFont="1" applyBorder="1" applyAlignment="1">
      <alignment horizontal="right"/>
    </xf>
    <xf numFmtId="167" fontId="2" fillId="0" borderId="21" xfId="3" applyNumberFormat="1" applyFont="1" applyBorder="1" applyAlignment="1">
      <alignment horizontal="right"/>
    </xf>
    <xf numFmtId="2" fontId="2" fillId="0" borderId="21" xfId="4" applyNumberFormat="1" applyFont="1" applyBorder="1" applyAlignment="1">
      <alignment horizontal="right"/>
    </xf>
    <xf numFmtId="2" fontId="2" fillId="0" borderId="22" xfId="4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0" fontId="0" fillId="0" borderId="0" xfId="0" applyNumberFormat="1"/>
    <xf numFmtId="167" fontId="1" fillId="0" borderId="0" xfId="0" applyNumberFormat="1" applyFont="1" applyAlignment="1">
      <alignment horizontal="center"/>
    </xf>
    <xf numFmtId="0" fontId="3" fillId="0" borderId="2" xfId="4" applyFont="1" applyBorder="1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2" xfId="0" applyFont="1" applyBorder="1"/>
    <xf numFmtId="0" fontId="10" fillId="0" borderId="19" xfId="0" applyFont="1" applyBorder="1"/>
    <xf numFmtId="0" fontId="10" fillId="0" borderId="6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5">
    <cellStyle name="Comma" xfId="3" builtinId="3"/>
    <cellStyle name="Normal" xfId="0" builtinId="0"/>
    <cellStyle name="Normal 2" xfId="1" xr:uid="{00000000-0005-0000-0000-000003000000}"/>
    <cellStyle name="Normal 4" xfId="4" xr:uid="{00000000-0005-0000-0000-000004000000}"/>
    <cellStyle name="Standard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7083602254635"/>
          <c:y val="4.2206215884945331E-2"/>
          <c:w val="0.85237124048018642"/>
          <c:h val="0.86878368453315924"/>
        </c:manualLayout>
      </c:layout>
      <c:lineChart>
        <c:grouping val="standard"/>
        <c:varyColors val="0"/>
        <c:ser>
          <c:idx val="0"/>
          <c:order val="0"/>
          <c:tx>
            <c:strRef>
              <c:f>'Inv (2)'!$B$5</c:f>
              <c:strCache>
                <c:ptCount val="1"/>
                <c:pt idx="0">
                  <c:v>Вкупно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(2)'!$C$5:$K$5</c:f>
              <c:numCache>
                <c:formatCode>#,##0</c:formatCode>
                <c:ptCount val="9"/>
                <c:pt idx="0">
                  <c:v>4028885.35</c:v>
                </c:pt>
                <c:pt idx="1">
                  <c:v>2944369.3600000003</c:v>
                </c:pt>
                <c:pt idx="2">
                  <c:v>1689898.6500000001</c:v>
                </c:pt>
                <c:pt idx="3">
                  <c:v>5353086</c:v>
                </c:pt>
                <c:pt idx="4">
                  <c:v>6979127.7000000002</c:v>
                </c:pt>
                <c:pt idx="5">
                  <c:v>8394465.5899999999</c:v>
                </c:pt>
                <c:pt idx="6">
                  <c:v>4401806.58</c:v>
                </c:pt>
                <c:pt idx="7">
                  <c:v>3911332.8995099999</c:v>
                </c:pt>
                <c:pt idx="8">
                  <c:v>4913799.2352820002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93-4C36-AAFF-3E246D7ED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05219328"/>
        <c:axId val="-2005223680"/>
      </c:lineChart>
      <c:catAx>
        <c:axId val="-200521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5223680"/>
        <c:crosses val="autoZero"/>
        <c:auto val="1"/>
        <c:lblAlgn val="ctr"/>
        <c:lblOffset val="100"/>
        <c:noMultiLvlLbl val="0"/>
      </c:catAx>
      <c:valAx>
        <c:axId val="-20052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во 000 денари</a:t>
                </a:r>
              </a:p>
            </c:rich>
          </c:tx>
          <c:layout>
            <c:manualLayout>
              <c:xMode val="edge"/>
              <c:yMode val="edge"/>
              <c:x val="1.0323181443723026E-2"/>
              <c:y val="0.353394110449520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521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56036713617498E-2"/>
          <c:y val="4.2206215884945331E-2"/>
          <c:w val="0.8950860934448287"/>
          <c:h val="0.58677299240649372"/>
        </c:manualLayout>
      </c:layout>
      <c:lineChart>
        <c:grouping val="standard"/>
        <c:varyColors val="0"/>
        <c:ser>
          <c:idx val="0"/>
          <c:order val="0"/>
          <c:tx>
            <c:strRef>
              <c:f>'Inv (2)'!$B$7</c:f>
              <c:strCache>
                <c:ptCount val="1"/>
                <c:pt idx="0">
                  <c:v>Управување со отпадни води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(2)'!$C$7:$K$7</c:f>
              <c:numCache>
                <c:formatCode>#,##0</c:formatCode>
                <c:ptCount val="9"/>
                <c:pt idx="0">
                  <c:v>286155.05</c:v>
                </c:pt>
                <c:pt idx="1">
                  <c:v>510054.08</c:v>
                </c:pt>
                <c:pt idx="2">
                  <c:v>316030.37</c:v>
                </c:pt>
                <c:pt idx="3">
                  <c:v>3122629</c:v>
                </c:pt>
                <c:pt idx="4">
                  <c:v>618735.07999999996</c:v>
                </c:pt>
                <c:pt idx="5">
                  <c:v>826189.31</c:v>
                </c:pt>
                <c:pt idx="6">
                  <c:v>2132227.41</c:v>
                </c:pt>
                <c:pt idx="7">
                  <c:v>1920366.7271390001</c:v>
                </c:pt>
                <c:pt idx="8">
                  <c:v>1453840.6254080001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0-4588-A1DB-BB34BD27F314}"/>
            </c:ext>
          </c:extLst>
        </c:ser>
        <c:ser>
          <c:idx val="1"/>
          <c:order val="1"/>
          <c:tx>
            <c:strRef>
              <c:f>'Inv (2)'!$B$8</c:f>
              <c:strCache>
                <c:ptCount val="1"/>
                <c:pt idx="0">
                  <c:v>Циркулациски систем за снабдување со вода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(2)'!$C$8:$K$8</c:f>
              <c:numCache>
                <c:formatCode>#,##0</c:formatCode>
                <c:ptCount val="9"/>
                <c:pt idx="0">
                  <c:v>1365612.45</c:v>
                </c:pt>
                <c:pt idx="1">
                  <c:v>1170903.6100000001</c:v>
                </c:pt>
                <c:pt idx="2">
                  <c:v>256462.26</c:v>
                </c:pt>
                <c:pt idx="3">
                  <c:v>324305</c:v>
                </c:pt>
                <c:pt idx="4">
                  <c:v>202253.25</c:v>
                </c:pt>
                <c:pt idx="5">
                  <c:v>246110.37</c:v>
                </c:pt>
                <c:pt idx="6">
                  <c:v>1189311.28</c:v>
                </c:pt>
                <c:pt idx="7">
                  <c:v>644733.53219199996</c:v>
                </c:pt>
                <c:pt idx="8">
                  <c:v>1045920.790128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0-4588-A1DB-BB34BD27F314}"/>
            </c:ext>
          </c:extLst>
        </c:ser>
        <c:ser>
          <c:idx val="2"/>
          <c:order val="2"/>
          <c:tx>
            <c:strRef>
              <c:f>'Inv (2)'!$B$9</c:f>
              <c:strCache>
                <c:ptCount val="1"/>
                <c:pt idx="0">
                  <c:v>Заштита на воздухот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(2)'!$C$9:$K$9</c:f>
              <c:numCache>
                <c:formatCode>#,##0</c:formatCode>
                <c:ptCount val="9"/>
                <c:pt idx="0">
                  <c:v>737506.02</c:v>
                </c:pt>
                <c:pt idx="1">
                  <c:v>740947.13</c:v>
                </c:pt>
                <c:pt idx="2">
                  <c:v>553552.80000000005</c:v>
                </c:pt>
                <c:pt idx="3">
                  <c:v>530404</c:v>
                </c:pt>
                <c:pt idx="4">
                  <c:v>112777.47</c:v>
                </c:pt>
                <c:pt idx="5">
                  <c:v>123430.12</c:v>
                </c:pt>
                <c:pt idx="6">
                  <c:v>141842.82999999999</c:v>
                </c:pt>
                <c:pt idx="7">
                  <c:v>447760.72489100002</c:v>
                </c:pt>
                <c:pt idx="8">
                  <c:v>796768.34928900003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50-4588-A1DB-BB34BD27F314}"/>
            </c:ext>
          </c:extLst>
        </c:ser>
        <c:ser>
          <c:idx val="3"/>
          <c:order val="3"/>
          <c:tx>
            <c:strRef>
              <c:f>'Inv (2)'!$B$10</c:f>
              <c:strCache>
                <c:ptCount val="1"/>
                <c:pt idx="0">
                  <c:v>Заштита на почвата, површинските и подземните води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(2)'!$C$10:$K$10</c:f>
              <c:numCache>
                <c:formatCode>#,##0</c:formatCode>
                <c:ptCount val="9"/>
                <c:pt idx="0">
                  <c:v>83623.28</c:v>
                </c:pt>
                <c:pt idx="1">
                  <c:v>21130.07</c:v>
                </c:pt>
                <c:pt idx="2">
                  <c:v>17672.73</c:v>
                </c:pt>
                <c:pt idx="3">
                  <c:v>77659</c:v>
                </c:pt>
                <c:pt idx="4">
                  <c:v>11231.96</c:v>
                </c:pt>
                <c:pt idx="5">
                  <c:v>508355.9</c:v>
                </c:pt>
                <c:pt idx="6">
                  <c:v>37314.97</c:v>
                </c:pt>
                <c:pt idx="7">
                  <c:v>49348.796152000003</c:v>
                </c:pt>
                <c:pt idx="8">
                  <c:v>39016.901360999997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50-4588-A1DB-BB34BD27F314}"/>
            </c:ext>
          </c:extLst>
        </c:ser>
        <c:ser>
          <c:idx val="4"/>
          <c:order val="4"/>
          <c:tx>
            <c:strRef>
              <c:f>'Inv (2)'!$B$11</c:f>
              <c:strCache>
                <c:ptCount val="1"/>
                <c:pt idx="0">
                  <c:v>Заштита на шумите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(2)'!$C$11:$K$11</c:f>
              <c:numCache>
                <c:formatCode>#,##0</c:formatCode>
                <c:ptCount val="9"/>
                <c:pt idx="0">
                  <c:v>160</c:v>
                </c:pt>
                <c:pt idx="1">
                  <c:v>1477.74</c:v>
                </c:pt>
                <c:pt idx="2">
                  <c:v>46.59</c:v>
                </c:pt>
                <c:pt idx="3" formatCode="General">
                  <c:v>124</c:v>
                </c:pt>
                <c:pt idx="4">
                  <c:v>680.9</c:v>
                </c:pt>
                <c:pt idx="8">
                  <c:v>447.2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50-4588-A1DB-BB34BD27F314}"/>
            </c:ext>
          </c:extLst>
        </c:ser>
        <c:ser>
          <c:idx val="5"/>
          <c:order val="5"/>
          <c:tx>
            <c:strRef>
              <c:f>'Inv (2)'!$B$12</c:f>
              <c:strCache>
                <c:ptCount val="1"/>
                <c:pt idx="0">
                  <c:v>Заштита на биодиверзитетот и природата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(2)'!$C$12:$K$12</c:f>
              <c:numCache>
                <c:formatCode>#,##0</c:formatCode>
                <c:ptCount val="9"/>
                <c:pt idx="0">
                  <c:v>34061.47</c:v>
                </c:pt>
                <c:pt idx="1">
                  <c:v>67478.22</c:v>
                </c:pt>
                <c:pt idx="2">
                  <c:v>219263.49</c:v>
                </c:pt>
                <c:pt idx="3">
                  <c:v>206803</c:v>
                </c:pt>
                <c:pt idx="4">
                  <c:v>118179.73</c:v>
                </c:pt>
                <c:pt idx="5">
                  <c:v>134222.12</c:v>
                </c:pt>
                <c:pt idx="6">
                  <c:v>56007.28</c:v>
                </c:pt>
                <c:pt idx="7">
                  <c:v>103980.40486900001</c:v>
                </c:pt>
                <c:pt idx="8">
                  <c:v>39737.318889000002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50-4588-A1DB-BB34BD27F314}"/>
            </c:ext>
          </c:extLst>
        </c:ser>
        <c:ser>
          <c:idx val="6"/>
          <c:order val="6"/>
          <c:tx>
            <c:strRef>
              <c:f>'Inv (2)'!$B$13</c:f>
              <c:strCache>
                <c:ptCount val="1"/>
                <c:pt idx="0">
                  <c:v>Лов и риболов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(2)'!$C$13:$K$13</c:f>
              <c:numCache>
                <c:formatCode>#,##0</c:formatCode>
                <c:ptCount val="9"/>
                <c:pt idx="0">
                  <c:v>45.75</c:v>
                </c:pt>
                <c:pt idx="4">
                  <c:v>416.12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50-4588-A1DB-BB34BD27F314}"/>
            </c:ext>
          </c:extLst>
        </c:ser>
        <c:ser>
          <c:idx val="7"/>
          <c:order val="7"/>
          <c:tx>
            <c:strRef>
              <c:f>'Inv (2)'!$B$14</c:f>
              <c:strCache>
                <c:ptCount val="1"/>
                <c:pt idx="0">
                  <c:v>Постапување со отпад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(2)'!$C$14:$K$14</c:f>
              <c:numCache>
                <c:formatCode>#,##0</c:formatCode>
                <c:ptCount val="9"/>
                <c:pt idx="0">
                  <c:v>1424201.26</c:v>
                </c:pt>
                <c:pt idx="1">
                  <c:v>239560.26</c:v>
                </c:pt>
                <c:pt idx="2">
                  <c:v>234037.53</c:v>
                </c:pt>
                <c:pt idx="3">
                  <c:v>873593</c:v>
                </c:pt>
                <c:pt idx="4">
                  <c:v>5745361.71</c:v>
                </c:pt>
                <c:pt idx="5">
                  <c:v>6439948.1600000001</c:v>
                </c:pt>
                <c:pt idx="6">
                  <c:v>665301.07999999996</c:v>
                </c:pt>
                <c:pt idx="7">
                  <c:v>720710.99155399995</c:v>
                </c:pt>
                <c:pt idx="8">
                  <c:v>1526937.6279849999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50-4588-A1DB-BB34BD27F314}"/>
            </c:ext>
          </c:extLst>
        </c:ser>
        <c:ser>
          <c:idx val="8"/>
          <c:order val="8"/>
          <c:tx>
            <c:strRef>
              <c:f>'Inv (2)'!$B$15</c:f>
              <c:strCache>
                <c:ptCount val="1"/>
                <c:pt idx="0">
                  <c:v>Заштита од бучава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(2)'!$C$15:$K$15</c:f>
              <c:numCache>
                <c:formatCode>#,##0</c:formatCode>
                <c:ptCount val="9"/>
                <c:pt idx="0">
                  <c:v>55262</c:v>
                </c:pt>
                <c:pt idx="1">
                  <c:v>121175.56</c:v>
                </c:pt>
                <c:pt idx="2">
                  <c:v>28786.26</c:v>
                </c:pt>
                <c:pt idx="3">
                  <c:v>9480</c:v>
                </c:pt>
                <c:pt idx="4">
                  <c:v>14745.23</c:v>
                </c:pt>
                <c:pt idx="5">
                  <c:v>12484.29</c:v>
                </c:pt>
                <c:pt idx="6">
                  <c:v>4166.51</c:v>
                </c:pt>
                <c:pt idx="7">
                  <c:v>6486.0245599999998</c:v>
                </c:pt>
                <c:pt idx="8">
                  <c:v>2472.5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50-4588-A1DB-BB34BD27F314}"/>
            </c:ext>
          </c:extLst>
        </c:ser>
        <c:ser>
          <c:idx val="9"/>
          <c:order val="9"/>
          <c:tx>
            <c:strRef>
              <c:f>'Inv (2)'!$B$16</c:f>
              <c:strCache>
                <c:ptCount val="1"/>
                <c:pt idx="0">
                  <c:v>Активности за истражување и развој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(2)'!$C$16:$K$16</c:f>
              <c:numCache>
                <c:formatCode>#,##0</c:formatCode>
                <c:ptCount val="9"/>
                <c:pt idx="0">
                  <c:v>24335.63</c:v>
                </c:pt>
                <c:pt idx="1">
                  <c:v>33600.870000000003</c:v>
                </c:pt>
                <c:pt idx="2">
                  <c:v>53810.400000000001</c:v>
                </c:pt>
                <c:pt idx="3">
                  <c:v>196398</c:v>
                </c:pt>
                <c:pt idx="4">
                  <c:v>145755.25</c:v>
                </c:pt>
                <c:pt idx="5">
                  <c:v>24846.15</c:v>
                </c:pt>
                <c:pt idx="6">
                  <c:v>15859.42</c:v>
                </c:pt>
                <c:pt idx="7">
                  <c:v>14111.976693000001</c:v>
                </c:pt>
                <c:pt idx="8">
                  <c:v>288.75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50-4588-A1DB-BB34BD27F314}"/>
            </c:ext>
          </c:extLst>
        </c:ser>
        <c:ser>
          <c:idx val="10"/>
          <c:order val="10"/>
          <c:tx>
            <c:strRef>
              <c:f>'Inv (2)'!$B$17</c:f>
              <c:strCache>
                <c:ptCount val="1"/>
                <c:pt idx="0">
                  <c:v>Образовни, воспитни и други слични активности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(2)'!$C$17:$K$17</c:f>
              <c:numCache>
                <c:formatCode>#,##0</c:formatCode>
                <c:ptCount val="9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8650-4588-A1DB-BB34BD27F314}"/>
            </c:ext>
          </c:extLst>
        </c:ser>
        <c:ser>
          <c:idx val="11"/>
          <c:order val="11"/>
          <c:tx>
            <c:strRef>
              <c:f>'Inv (2)'!$B$18</c:f>
              <c:strCache>
                <c:ptCount val="1"/>
                <c:pt idx="0">
                  <c:v>Административна активност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(2)'!$C$18:$K$18</c:f>
              <c:numCache>
                <c:formatCode>#,##0</c:formatCode>
                <c:ptCount val="9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8650-4588-A1DB-BB34BD27F314}"/>
            </c:ext>
          </c:extLst>
        </c:ser>
        <c:ser>
          <c:idx val="12"/>
          <c:order val="12"/>
          <c:tx>
            <c:strRef>
              <c:f>'Inv (2)'!$B$19</c:f>
              <c:strCache>
                <c:ptCount val="1"/>
                <c:pt idx="0">
                  <c:v>Опрема за мониторинг и контрола, 
анализа и трошоци за одржување на опремата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(2)'!$C$19:$K$19</c:f>
              <c:numCache>
                <c:formatCode>#,##0</c:formatCode>
                <c:ptCount val="9"/>
                <c:pt idx="0">
                  <c:v>17922.439999999999</c:v>
                </c:pt>
                <c:pt idx="1">
                  <c:v>38041.82</c:v>
                </c:pt>
                <c:pt idx="2">
                  <c:v>10236.219999999999</c:v>
                </c:pt>
                <c:pt idx="3">
                  <c:v>11691</c:v>
                </c:pt>
                <c:pt idx="4">
                  <c:v>8991</c:v>
                </c:pt>
                <c:pt idx="5">
                  <c:v>78879.17</c:v>
                </c:pt>
                <c:pt idx="6">
                  <c:v>159775.79999999999</c:v>
                </c:pt>
                <c:pt idx="7">
                  <c:v>3833.7214589999999</c:v>
                </c:pt>
                <c:pt idx="8">
                  <c:v>8369.1722219999992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50-4588-A1DB-BB34BD27F314}"/>
            </c:ext>
          </c:extLst>
        </c:ser>
        <c:ser>
          <c:idx val="13"/>
          <c:order val="13"/>
          <c:tx>
            <c:strRef>
              <c:f>'Inv (2)'!$B$20</c:f>
              <c:strCache>
                <c:ptCount val="1"/>
                <c:pt idx="0">
                  <c:v>Оценување на влијанието на животната средина
и оценување на конзистентноста</c:v>
                </c:pt>
              </c:strCache>
            </c:strRef>
          </c:tx>
          <c:spPr>
            <a:ln w="349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'Inv (2)'!$C$20:$K$20</c:f>
              <c:numCache>
                <c:formatCode>#,##0</c:formatCode>
                <c:ptCount val="9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8650-4588-A1DB-BB34BD27F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5218784"/>
        <c:axId val="-2005228032"/>
        <c:extLst/>
      </c:lineChart>
      <c:catAx>
        <c:axId val="-200521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5228032"/>
        <c:crosses val="autoZero"/>
        <c:auto val="1"/>
        <c:lblAlgn val="ctr"/>
        <c:lblOffset val="100"/>
        <c:noMultiLvlLbl val="0"/>
      </c:catAx>
      <c:valAx>
        <c:axId val="-20052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во 000 денари</a:t>
                </a:r>
              </a:p>
            </c:rich>
          </c:tx>
          <c:layout>
            <c:manualLayout>
              <c:xMode val="edge"/>
              <c:yMode val="edge"/>
              <c:x val="5.7159105111861015E-3"/>
              <c:y val="0.230586729117593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521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07472402976295E-3"/>
          <c:y val="0.69586482938728256"/>
          <c:w val="0.98670841834537948"/>
          <c:h val="0.28623797580000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6210384328828"/>
          <c:y val="5.2574330727929941E-2"/>
          <c:w val="0.85192262777625583"/>
          <c:h val="0.8672556932049531"/>
        </c:manualLayout>
      </c:layout>
      <c:lineChart>
        <c:grouping val="standard"/>
        <c:varyColors val="0"/>
        <c:ser>
          <c:idx val="0"/>
          <c:order val="0"/>
          <c:tx>
            <c:strRef>
              <c:f>'Trosoci (2)'!$A$5</c:f>
              <c:strCache>
                <c:ptCount val="1"/>
                <c:pt idx="0">
                  <c:v>Вкупно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(2)'!$B$5:$J$5</c:f>
              <c:numCache>
                <c:formatCode>#,##0</c:formatCode>
                <c:ptCount val="9"/>
                <c:pt idx="0">
                  <c:v>3527162.6800000006</c:v>
                </c:pt>
                <c:pt idx="1">
                  <c:v>3677672.21</c:v>
                </c:pt>
                <c:pt idx="2">
                  <c:v>2764931.5399999996</c:v>
                </c:pt>
                <c:pt idx="3">
                  <c:v>4425858.67</c:v>
                </c:pt>
                <c:pt idx="4">
                  <c:v>3059072.5700000003</c:v>
                </c:pt>
                <c:pt idx="5">
                  <c:v>2837955.11</c:v>
                </c:pt>
                <c:pt idx="6">
                  <c:v>3177977.5065029999</c:v>
                </c:pt>
                <c:pt idx="7">
                  <c:v>2063972.222058</c:v>
                </c:pt>
                <c:pt idx="8">
                  <c:v>2325604.6854599998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B-4B59-82D0-9644926C3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05223136"/>
        <c:axId val="-2005230752"/>
      </c:lineChart>
      <c:catAx>
        <c:axId val="-20052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5230752"/>
        <c:crosses val="autoZero"/>
        <c:auto val="1"/>
        <c:lblAlgn val="ctr"/>
        <c:lblOffset val="100"/>
        <c:noMultiLvlLbl val="0"/>
      </c:catAx>
      <c:valAx>
        <c:axId val="-200523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во 000 денари</a:t>
                </a:r>
              </a:p>
            </c:rich>
          </c:tx>
          <c:layout>
            <c:manualLayout>
              <c:xMode val="edge"/>
              <c:yMode val="edge"/>
              <c:x val="1.0346424715891584E-2"/>
              <c:y val="0.385749362820223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522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5670997100211"/>
          <c:y val="4.2697699978513658E-2"/>
          <c:w val="0.87672801906051101"/>
          <c:h val="0.50413993250843681"/>
        </c:manualLayout>
      </c:layout>
      <c:lineChart>
        <c:grouping val="standard"/>
        <c:varyColors val="0"/>
        <c:ser>
          <c:idx val="0"/>
          <c:order val="0"/>
          <c:tx>
            <c:strRef>
              <c:f>'Trosoci (2)'!$A$7</c:f>
              <c:strCache>
                <c:ptCount val="1"/>
                <c:pt idx="0">
                  <c:v>Управување со отпадни води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(2)'!$B$7:$J$7</c:f>
              <c:numCache>
                <c:formatCode>#,##0</c:formatCode>
                <c:ptCount val="9"/>
                <c:pt idx="0">
                  <c:v>444042.13</c:v>
                </c:pt>
                <c:pt idx="1">
                  <c:v>552371.23</c:v>
                </c:pt>
                <c:pt idx="2">
                  <c:v>64322.9</c:v>
                </c:pt>
                <c:pt idx="3">
                  <c:v>185884.51</c:v>
                </c:pt>
                <c:pt idx="4">
                  <c:v>158983.67000000001</c:v>
                </c:pt>
                <c:pt idx="5">
                  <c:v>229672.47</c:v>
                </c:pt>
                <c:pt idx="6">
                  <c:v>254151.891213</c:v>
                </c:pt>
                <c:pt idx="7">
                  <c:v>414914.05369700002</c:v>
                </c:pt>
                <c:pt idx="8">
                  <c:v>421755.42881000001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4-4219-93C8-5F9095A9BF5F}"/>
            </c:ext>
          </c:extLst>
        </c:ser>
        <c:ser>
          <c:idx val="1"/>
          <c:order val="1"/>
          <c:tx>
            <c:strRef>
              <c:f>'Trosoci (2)'!$A$8</c:f>
              <c:strCache>
                <c:ptCount val="1"/>
                <c:pt idx="0">
                  <c:v>Циркулациски систем за снабдување со вода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(2)'!$B$8:$J$8</c:f>
              <c:numCache>
                <c:formatCode>#,##0</c:formatCode>
                <c:ptCount val="9"/>
                <c:pt idx="0">
                  <c:v>884899.31</c:v>
                </c:pt>
                <c:pt idx="1">
                  <c:v>497693.72</c:v>
                </c:pt>
                <c:pt idx="2">
                  <c:v>275409.75</c:v>
                </c:pt>
                <c:pt idx="3">
                  <c:v>522376.56</c:v>
                </c:pt>
                <c:pt idx="4">
                  <c:v>586178.17000000004</c:v>
                </c:pt>
                <c:pt idx="5">
                  <c:v>447493.66</c:v>
                </c:pt>
                <c:pt idx="6">
                  <c:v>554313.51285599999</c:v>
                </c:pt>
                <c:pt idx="7">
                  <c:v>494583.50272300001</c:v>
                </c:pt>
                <c:pt idx="8">
                  <c:v>646808.24954600004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4-4219-93C8-5F9095A9BF5F}"/>
            </c:ext>
          </c:extLst>
        </c:ser>
        <c:ser>
          <c:idx val="2"/>
          <c:order val="2"/>
          <c:tx>
            <c:strRef>
              <c:f>'Trosoci (2)'!$A$9</c:f>
              <c:strCache>
                <c:ptCount val="1"/>
                <c:pt idx="0">
                  <c:v>Заштита на воздухот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(2)'!$B$9:$J$9</c:f>
              <c:numCache>
                <c:formatCode>#,##0</c:formatCode>
                <c:ptCount val="9"/>
                <c:pt idx="0">
                  <c:v>47388.34</c:v>
                </c:pt>
                <c:pt idx="1">
                  <c:v>103949.74</c:v>
                </c:pt>
                <c:pt idx="2">
                  <c:v>59577.93</c:v>
                </c:pt>
                <c:pt idx="3">
                  <c:v>74811.92</c:v>
                </c:pt>
                <c:pt idx="4">
                  <c:v>88217.34</c:v>
                </c:pt>
                <c:pt idx="5">
                  <c:v>116760.43</c:v>
                </c:pt>
                <c:pt idx="6">
                  <c:v>55340.072338999998</c:v>
                </c:pt>
                <c:pt idx="7">
                  <c:v>49176.102208999997</c:v>
                </c:pt>
                <c:pt idx="8">
                  <c:v>46316.902154000003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B4-4219-93C8-5F9095A9BF5F}"/>
            </c:ext>
          </c:extLst>
        </c:ser>
        <c:ser>
          <c:idx val="3"/>
          <c:order val="3"/>
          <c:tx>
            <c:strRef>
              <c:f>'Trosoci (2)'!$A$10</c:f>
              <c:strCache>
                <c:ptCount val="1"/>
                <c:pt idx="0">
                  <c:v>Заштита на почвата, површинските и подземните води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(2)'!$B$10:$J$10</c:f>
              <c:numCache>
                <c:formatCode>#,##0</c:formatCode>
                <c:ptCount val="9"/>
                <c:pt idx="0">
                  <c:v>163938.67000000001</c:v>
                </c:pt>
                <c:pt idx="1">
                  <c:v>97976.320000000007</c:v>
                </c:pt>
                <c:pt idx="2">
                  <c:v>30555.02</c:v>
                </c:pt>
                <c:pt idx="3">
                  <c:v>74752.759999999995</c:v>
                </c:pt>
                <c:pt idx="4">
                  <c:v>18085.72</c:v>
                </c:pt>
                <c:pt idx="5">
                  <c:v>28936.53</c:v>
                </c:pt>
                <c:pt idx="6">
                  <c:v>32933.439328</c:v>
                </c:pt>
                <c:pt idx="7">
                  <c:v>98832.658924999996</c:v>
                </c:pt>
                <c:pt idx="8">
                  <c:v>290722.68534800003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B4-4219-93C8-5F9095A9BF5F}"/>
            </c:ext>
          </c:extLst>
        </c:ser>
        <c:ser>
          <c:idx val="4"/>
          <c:order val="4"/>
          <c:tx>
            <c:strRef>
              <c:f>'Trosoci (2)'!$A$11</c:f>
              <c:strCache>
                <c:ptCount val="1"/>
                <c:pt idx="0">
                  <c:v>Заштита на шумите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(2)'!$B$11:$J$11</c:f>
              <c:numCache>
                <c:formatCode>#,##0</c:formatCode>
                <c:ptCount val="9"/>
                <c:pt idx="2">
                  <c:v>12150</c:v>
                </c:pt>
                <c:pt idx="3">
                  <c:v>4098.46</c:v>
                </c:pt>
                <c:pt idx="4">
                  <c:v>1583.16</c:v>
                </c:pt>
                <c:pt idx="5">
                  <c:v>10833.33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B4-4219-93C8-5F9095A9BF5F}"/>
            </c:ext>
          </c:extLst>
        </c:ser>
        <c:ser>
          <c:idx val="5"/>
          <c:order val="5"/>
          <c:tx>
            <c:strRef>
              <c:f>'Trosoci (2)'!$A$12</c:f>
              <c:strCache>
                <c:ptCount val="1"/>
                <c:pt idx="0">
                  <c:v>Заштита на биодиверзитетот и природата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(2)'!$B$12:$J$12</c:f>
              <c:numCache>
                <c:formatCode>#,##0</c:formatCode>
                <c:ptCount val="9"/>
                <c:pt idx="0">
                  <c:v>43395.71</c:v>
                </c:pt>
                <c:pt idx="1">
                  <c:v>26431.040000000001</c:v>
                </c:pt>
                <c:pt idx="2">
                  <c:v>64226.67</c:v>
                </c:pt>
                <c:pt idx="3">
                  <c:v>84342.15</c:v>
                </c:pt>
                <c:pt idx="4">
                  <c:v>97663.42</c:v>
                </c:pt>
                <c:pt idx="5">
                  <c:v>16972.28</c:v>
                </c:pt>
                <c:pt idx="6">
                  <c:v>97814.907393999994</c:v>
                </c:pt>
                <c:pt idx="7">
                  <c:v>67302.701801999996</c:v>
                </c:pt>
                <c:pt idx="8">
                  <c:v>49555.253820999998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B4-4219-93C8-5F9095A9BF5F}"/>
            </c:ext>
          </c:extLst>
        </c:ser>
        <c:ser>
          <c:idx val="6"/>
          <c:order val="6"/>
          <c:tx>
            <c:strRef>
              <c:f>'Trosoci (2)'!$A$13</c:f>
              <c:strCache>
                <c:ptCount val="1"/>
                <c:pt idx="0">
                  <c:v>Лов и риболов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(2)'!$B$13:$J$13</c:f>
              <c:numCache>
                <c:formatCode>#,##0</c:formatCode>
                <c:ptCount val="9"/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B4-4219-93C8-5F9095A9BF5F}"/>
            </c:ext>
          </c:extLst>
        </c:ser>
        <c:ser>
          <c:idx val="7"/>
          <c:order val="7"/>
          <c:tx>
            <c:strRef>
              <c:f>'Trosoci (2)'!$A$14</c:f>
              <c:strCache>
                <c:ptCount val="1"/>
                <c:pt idx="0">
                  <c:v>Постапување со отпад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(2)'!$B$14:$J$14</c:f>
              <c:numCache>
                <c:formatCode>#,##0</c:formatCode>
                <c:ptCount val="9"/>
                <c:pt idx="0">
                  <c:v>1824686.62</c:v>
                </c:pt>
                <c:pt idx="1">
                  <c:v>930997.1</c:v>
                </c:pt>
                <c:pt idx="2">
                  <c:v>2117862.11</c:v>
                </c:pt>
                <c:pt idx="3">
                  <c:v>3186059.42</c:v>
                </c:pt>
                <c:pt idx="4">
                  <c:v>2038777.58</c:v>
                </c:pt>
                <c:pt idx="5">
                  <c:v>772590.34</c:v>
                </c:pt>
                <c:pt idx="6">
                  <c:v>1234008.8096139999</c:v>
                </c:pt>
                <c:pt idx="7">
                  <c:v>873382.68578399997</c:v>
                </c:pt>
                <c:pt idx="8">
                  <c:v>808653.25489800004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B4-4219-93C8-5F9095A9BF5F}"/>
            </c:ext>
          </c:extLst>
        </c:ser>
        <c:ser>
          <c:idx val="8"/>
          <c:order val="8"/>
          <c:tx>
            <c:strRef>
              <c:f>'Trosoci (2)'!$A$15</c:f>
              <c:strCache>
                <c:ptCount val="1"/>
                <c:pt idx="0">
                  <c:v>Заштита од бучава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(2)'!$B$15:$J$15</c:f>
              <c:numCache>
                <c:formatCode>#,##0</c:formatCode>
                <c:ptCount val="9"/>
                <c:pt idx="0">
                  <c:v>1847.81</c:v>
                </c:pt>
                <c:pt idx="1">
                  <c:v>1890.67</c:v>
                </c:pt>
                <c:pt idx="2">
                  <c:v>46795.06</c:v>
                </c:pt>
                <c:pt idx="3">
                  <c:v>5528.68</c:v>
                </c:pt>
                <c:pt idx="4">
                  <c:v>1034.4000000000001</c:v>
                </c:pt>
                <c:pt idx="5">
                  <c:v>1311.73</c:v>
                </c:pt>
                <c:pt idx="6">
                  <c:v>546.97927400000003</c:v>
                </c:pt>
                <c:pt idx="7">
                  <c:v>2509.6768710000001</c:v>
                </c:pt>
                <c:pt idx="8">
                  <c:v>1981.842971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B4-4219-93C8-5F9095A9BF5F}"/>
            </c:ext>
          </c:extLst>
        </c:ser>
        <c:ser>
          <c:idx val="9"/>
          <c:order val="9"/>
          <c:tx>
            <c:strRef>
              <c:f>'Trosoci (2)'!$A$16</c:f>
              <c:strCache>
                <c:ptCount val="1"/>
                <c:pt idx="0">
                  <c:v>Активности за истражување и развој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(2)'!$B$16:$J$16</c:f>
              <c:numCache>
                <c:formatCode>#,##0</c:formatCode>
                <c:ptCount val="9"/>
                <c:pt idx="0">
                  <c:v>1837.79</c:v>
                </c:pt>
                <c:pt idx="1">
                  <c:v>11364.38</c:v>
                </c:pt>
                <c:pt idx="2">
                  <c:v>4613.1499999999996</c:v>
                </c:pt>
                <c:pt idx="3">
                  <c:v>15708.14</c:v>
                </c:pt>
                <c:pt idx="4">
                  <c:v>2323.25</c:v>
                </c:pt>
                <c:pt idx="5">
                  <c:v>34077.49</c:v>
                </c:pt>
                <c:pt idx="6">
                  <c:v>3765.3727050000002</c:v>
                </c:pt>
                <c:pt idx="7">
                  <c:v>874.05555600000002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B4-4219-93C8-5F9095A9BF5F}"/>
            </c:ext>
          </c:extLst>
        </c:ser>
        <c:ser>
          <c:idx val="10"/>
          <c:order val="10"/>
          <c:tx>
            <c:strRef>
              <c:f>'Trosoci (2)'!$A$17</c:f>
              <c:strCache>
                <c:ptCount val="1"/>
                <c:pt idx="0">
                  <c:v>Образовни, воспитни и други слични активности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(2)'!$B$17:$J$17</c:f>
              <c:numCache>
                <c:formatCode>#,##0</c:formatCode>
                <c:ptCount val="9"/>
                <c:pt idx="0">
                  <c:v>903.22</c:v>
                </c:pt>
                <c:pt idx="1">
                  <c:v>1890.02</c:v>
                </c:pt>
                <c:pt idx="2">
                  <c:v>3457.51</c:v>
                </c:pt>
                <c:pt idx="3">
                  <c:v>5400.9</c:v>
                </c:pt>
                <c:pt idx="4">
                  <c:v>3057.6</c:v>
                </c:pt>
                <c:pt idx="5">
                  <c:v>1094398.23</c:v>
                </c:pt>
                <c:pt idx="6">
                  <c:v>10304.816707</c:v>
                </c:pt>
                <c:pt idx="7">
                  <c:v>1289.883955</c:v>
                </c:pt>
                <c:pt idx="8">
                  <c:v>1203.786848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B4-4219-93C8-5F9095A9BF5F}"/>
            </c:ext>
          </c:extLst>
        </c:ser>
        <c:ser>
          <c:idx val="11"/>
          <c:order val="11"/>
          <c:tx>
            <c:strRef>
              <c:f>'Trosoci (2)'!$A$18</c:f>
              <c:strCache>
                <c:ptCount val="1"/>
                <c:pt idx="0">
                  <c:v>Административна активност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(2)'!$B$18:$J$18</c:f>
              <c:numCache>
                <c:formatCode>#,##0</c:formatCode>
                <c:ptCount val="9"/>
                <c:pt idx="0">
                  <c:v>2398.4499999999998</c:v>
                </c:pt>
                <c:pt idx="1">
                  <c:v>1393587.54</c:v>
                </c:pt>
                <c:pt idx="2">
                  <c:v>54221.120000000003</c:v>
                </c:pt>
                <c:pt idx="3">
                  <c:v>54281.86</c:v>
                </c:pt>
                <c:pt idx="4">
                  <c:v>33567.49</c:v>
                </c:pt>
                <c:pt idx="5">
                  <c:v>34995.360000000001</c:v>
                </c:pt>
                <c:pt idx="6">
                  <c:v>905305.33397799998</c:v>
                </c:pt>
                <c:pt idx="7">
                  <c:v>14766.352784999999</c:v>
                </c:pt>
                <c:pt idx="8">
                  <c:v>29420.040074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CB4-4219-93C8-5F9095A9BF5F}"/>
            </c:ext>
          </c:extLst>
        </c:ser>
        <c:ser>
          <c:idx val="12"/>
          <c:order val="12"/>
          <c:tx>
            <c:strRef>
              <c:f>'Trosoci (2)'!$A$19</c:f>
              <c:strCache>
                <c:ptCount val="1"/>
                <c:pt idx="0">
                  <c:v>Опрема за мониторинг и контрола, 
анализа и трошоци за одржување на опремата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(2)'!$B$19:$J$19</c:f>
              <c:numCache>
                <c:formatCode>#,##0</c:formatCode>
                <c:ptCount val="9"/>
                <c:pt idx="0">
                  <c:v>105799.01</c:v>
                </c:pt>
                <c:pt idx="1">
                  <c:v>54434.23</c:v>
                </c:pt>
                <c:pt idx="2">
                  <c:v>24341.54</c:v>
                </c:pt>
                <c:pt idx="3">
                  <c:v>101690.75</c:v>
                </c:pt>
                <c:pt idx="4">
                  <c:v>23566.2</c:v>
                </c:pt>
                <c:pt idx="5">
                  <c:v>41830.54</c:v>
                </c:pt>
                <c:pt idx="6">
                  <c:v>23279.034802999999</c:v>
                </c:pt>
                <c:pt idx="7">
                  <c:v>38875.176956000003</c:v>
                </c:pt>
                <c:pt idx="8">
                  <c:v>25921.199085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CB4-4219-93C8-5F9095A9BF5F}"/>
            </c:ext>
          </c:extLst>
        </c:ser>
        <c:ser>
          <c:idx val="13"/>
          <c:order val="13"/>
          <c:tx>
            <c:strRef>
              <c:f>'Trosoci (2)'!$A$20</c:f>
              <c:strCache>
                <c:ptCount val="1"/>
                <c:pt idx="0">
                  <c:v>Оценување на влијанието на животната средина и оценување на конзистентноста</c:v>
                </c:pt>
              </c:strCache>
            </c:strRef>
          </c:tx>
          <c:spPr>
            <a:ln w="349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(2)'!$B$4:$J$4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'Trosoci (2)'!$B$20:$J$20</c:f>
              <c:numCache>
                <c:formatCode>#,##0</c:formatCode>
                <c:ptCount val="9"/>
                <c:pt idx="0">
                  <c:v>6025.62</c:v>
                </c:pt>
                <c:pt idx="1">
                  <c:v>5086.22</c:v>
                </c:pt>
                <c:pt idx="2">
                  <c:v>7398.78</c:v>
                </c:pt>
                <c:pt idx="3">
                  <c:v>110922.56</c:v>
                </c:pt>
                <c:pt idx="4">
                  <c:v>5994.57</c:v>
                </c:pt>
                <c:pt idx="5">
                  <c:v>8082.71</c:v>
                </c:pt>
                <c:pt idx="6">
                  <c:v>6213.3362909999996</c:v>
                </c:pt>
                <c:pt idx="7">
                  <c:v>7465.370793</c:v>
                </c:pt>
                <c:pt idx="8">
                  <c:v>3266.041905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CB4-4219-93C8-5F9095A9B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5218240"/>
        <c:axId val="-2005229664"/>
      </c:lineChart>
      <c:catAx>
        <c:axId val="-20052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5229664"/>
        <c:crosses val="autoZero"/>
        <c:auto val="1"/>
        <c:lblAlgn val="ctr"/>
        <c:lblOffset val="100"/>
        <c:noMultiLvlLbl val="0"/>
      </c:catAx>
      <c:valAx>
        <c:axId val="-20052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во 000 денари</a:t>
                </a:r>
              </a:p>
            </c:rich>
          </c:tx>
          <c:layout>
            <c:manualLayout>
              <c:xMode val="edge"/>
              <c:yMode val="edge"/>
              <c:x val="1.2895722798598673E-2"/>
              <c:y val="0.203303262092238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521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635666249873281E-3"/>
          <c:y val="0.60463217097862754"/>
          <c:w val="0.9857205231320334"/>
          <c:h val="0.38605466816647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'Inv i tros'!$D$5:$D$6</c:f>
              <c:strCache>
                <c:ptCount val="2"/>
                <c:pt idx="0">
                  <c:v>Учество на инвестициите во вкупните трошоци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'Inv i tros'!$A$9:$A$22</c:f>
              <c:strCache>
                <c:ptCount val="14"/>
                <c:pt idx="0">
                  <c:v>Управување со отпадни води</c:v>
                </c:pt>
                <c:pt idx="1">
                  <c:v>Циркулациски системи за снабдување со вода</c:v>
                </c:pt>
                <c:pt idx="2">
                  <c:v>Заштита на воздухот</c:v>
                </c:pt>
                <c:pt idx="3">
                  <c:v>Заштита на почвата, површинските и подземните води</c:v>
                </c:pt>
                <c:pt idx="4">
                  <c:v>Заштита на шумите</c:v>
                </c:pt>
                <c:pt idx="5">
                  <c:v>Заштита на биодиверзитетот и природата</c:v>
                </c:pt>
                <c:pt idx="6">
                  <c:v>Лов и риболов</c:v>
                </c:pt>
                <c:pt idx="7">
                  <c:v>Постапување со отпад</c:v>
                </c:pt>
                <c:pt idx="8">
                  <c:v>Заштита од бучава</c:v>
                </c:pt>
                <c:pt idx="9">
                  <c:v>Активности за истражување и развој</c:v>
                </c:pt>
                <c:pt idx="10">
                  <c:v>Образовни, воспитни и други слични активности</c:v>
                </c:pt>
                <c:pt idx="11">
                  <c:v>Административни активности</c:v>
                </c:pt>
                <c:pt idx="12">
                  <c:v>Опрема за мониторинг и контрола, анализа и трошоци за одржување на опремата</c:v>
                </c:pt>
                <c:pt idx="13">
                  <c:v>Оценување на влијанието на животната средина и оценување на конзистентноста</c:v>
                </c:pt>
              </c:strCache>
            </c:strRef>
          </c:cat>
          <c:val>
            <c:numRef>
              <c:f>'Inv i tros'!$D$9:$D$22</c:f>
              <c:numCache>
                <c:formatCode>0.00</c:formatCode>
                <c:ptCount val="14"/>
                <c:pt idx="0">
                  <c:v>54.178536559076207</c:v>
                </c:pt>
                <c:pt idx="1">
                  <c:v>41.722746013015872</c:v>
                </c:pt>
                <c:pt idx="2">
                  <c:v>59.808951536110989</c:v>
                </c:pt>
                <c:pt idx="3">
                  <c:v>11.021487572064025</c:v>
                </c:pt>
                <c:pt idx="4">
                  <c:v>100</c:v>
                </c:pt>
                <c:pt idx="5">
                  <c:v>25.458746975890552</c:v>
                </c:pt>
                <c:pt idx="7">
                  <c:v>50.779663967624344</c:v>
                </c:pt>
                <c:pt idx="8">
                  <c:v>87.473097684185632</c:v>
                </c:pt>
                <c:pt idx="12">
                  <c:v>25.503665866281189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F-4896-A21E-5CF6BB994C0C}"/>
            </c:ext>
          </c:extLst>
        </c:ser>
        <c:ser>
          <c:idx val="2"/>
          <c:order val="2"/>
          <c:tx>
            <c:strRef>
              <c:f>'Inv i tros'!$F$5:$F$6</c:f>
              <c:strCache>
                <c:ptCount val="2"/>
                <c:pt idx="0">
                  <c:v>Учество на трошоците за одржување во вкупните трошоци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'Inv i tros'!$A$9:$A$22</c:f>
              <c:strCache>
                <c:ptCount val="14"/>
                <c:pt idx="0">
                  <c:v>Управување со отпадни води</c:v>
                </c:pt>
                <c:pt idx="1">
                  <c:v>Циркулациски системи за снабдување со вода</c:v>
                </c:pt>
                <c:pt idx="2">
                  <c:v>Заштита на воздухот</c:v>
                </c:pt>
                <c:pt idx="3">
                  <c:v>Заштита на почвата, површинските и подземните води</c:v>
                </c:pt>
                <c:pt idx="4">
                  <c:v>Заштита на шумите</c:v>
                </c:pt>
                <c:pt idx="5">
                  <c:v>Заштита на биодиверзитетот и природата</c:v>
                </c:pt>
                <c:pt idx="6">
                  <c:v>Лов и риболов</c:v>
                </c:pt>
                <c:pt idx="7">
                  <c:v>Постапување со отпад</c:v>
                </c:pt>
                <c:pt idx="8">
                  <c:v>Заштита од бучава</c:v>
                </c:pt>
                <c:pt idx="9">
                  <c:v>Активности за истражување и развој</c:v>
                </c:pt>
                <c:pt idx="10">
                  <c:v>Образовни, воспитни и други слични активности</c:v>
                </c:pt>
                <c:pt idx="11">
                  <c:v>Административни активности</c:v>
                </c:pt>
                <c:pt idx="12">
                  <c:v>Опрема за мониторинг и контрола, анализа и трошоци за одржување на опремата</c:v>
                </c:pt>
                <c:pt idx="13">
                  <c:v>Оценување на влијанието на животната средина и оценување на конзистентноста</c:v>
                </c:pt>
              </c:strCache>
            </c:strRef>
          </c:cat>
          <c:val>
            <c:numRef>
              <c:f>'Inv i tros'!$F$9:$F$22</c:f>
              <c:numCache>
                <c:formatCode>0.00</c:formatCode>
                <c:ptCount val="14"/>
                <c:pt idx="0">
                  <c:v>45.8214634409238</c:v>
                </c:pt>
                <c:pt idx="1">
                  <c:v>58.277253986984142</c:v>
                </c:pt>
                <c:pt idx="2">
                  <c:v>40.191048463889018</c:v>
                </c:pt>
                <c:pt idx="3">
                  <c:v>88.978512427935982</c:v>
                </c:pt>
                <c:pt idx="4">
                  <c:v>0</c:v>
                </c:pt>
                <c:pt idx="5">
                  <c:v>74.541253024109452</c:v>
                </c:pt>
                <c:pt idx="7">
                  <c:v>49.220336032375648</c:v>
                </c:pt>
                <c:pt idx="8">
                  <c:v>12.52690231581437</c:v>
                </c:pt>
                <c:pt idx="10">
                  <c:v>100</c:v>
                </c:pt>
                <c:pt idx="11">
                  <c:v>100</c:v>
                </c:pt>
                <c:pt idx="12">
                  <c:v>74.496334133718818</c:v>
                </c:pt>
                <c:pt idx="1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F-4896-A21E-5CF6BB994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78166208"/>
        <c:axId val="-16781836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'Inv i tros'!$E$5:$E$6</c15:sqref>
                        </c15:formulaRef>
                      </c:ext>
                    </c:extLst>
                    <c:strCache>
                      <c:ptCount val="2"/>
                      <c:pt idx="0">
                        <c:v>Трошоци за одржување во индустријата и специјализираните производители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'Inv i tros'!$A$9:$A$22</c15:sqref>
                        </c15:formulaRef>
                      </c:ext>
                    </c:extLst>
                    <c:strCache>
                      <c:ptCount val="14"/>
                      <c:pt idx="0">
                        <c:v>Управување со отпадни води</c:v>
                      </c:pt>
                      <c:pt idx="1">
                        <c:v>Циркулациски системи за снабдување со вода</c:v>
                      </c:pt>
                      <c:pt idx="2">
                        <c:v>Заштита на воздухот</c:v>
                      </c:pt>
                      <c:pt idx="3">
                        <c:v>Заштита на почвата, површинските и подземните води</c:v>
                      </c:pt>
                      <c:pt idx="4">
                        <c:v>Заштита на шумите</c:v>
                      </c:pt>
                      <c:pt idx="5">
                        <c:v>Заштита на биодиверзитетот и природата</c:v>
                      </c:pt>
                      <c:pt idx="6">
                        <c:v>Лов и риболов</c:v>
                      </c:pt>
                      <c:pt idx="7">
                        <c:v>Постапување со отпад</c:v>
                      </c:pt>
                      <c:pt idx="8">
                        <c:v>Заштита од бучава</c:v>
                      </c:pt>
                      <c:pt idx="9">
                        <c:v>Активности за истражување и развој</c:v>
                      </c:pt>
                      <c:pt idx="10">
                        <c:v>Образовни, воспитни и други слични активности</c:v>
                      </c:pt>
                      <c:pt idx="11">
                        <c:v>Административни активности</c:v>
                      </c:pt>
                      <c:pt idx="12">
                        <c:v>Опрема за мониторинг и контрола, анализа и трошоци за одржување на опремата</c:v>
                      </c:pt>
                      <c:pt idx="13">
                        <c:v>Оценување на влијанието на животната средина и оценување на конзистентноста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'Inv i tros'!$E$9:$E$22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4"/>
                      <c:pt idx="0">
                        <c:v>389561.56666700001</c:v>
                      </c:pt>
                      <c:pt idx="1">
                        <c:v>638145.21666700009</c:v>
                      </c:pt>
                      <c:pt idx="2">
                        <c:v>40484.722221999997</c:v>
                      </c:pt>
                      <c:pt idx="3">
                        <c:v>263163.86666699999</c:v>
                      </c:pt>
                      <c:pt idx="5">
                        <c:v>22338.15</c:v>
                      </c:pt>
                      <c:pt idx="7">
                        <c:v>779329.24444400007</c:v>
                      </c:pt>
                      <c:pt idx="8">
                        <c:v>354.08333299999998</c:v>
                      </c:pt>
                      <c:pt idx="10">
                        <c:v>981.11111100000005</c:v>
                      </c:pt>
                      <c:pt idx="11">
                        <c:v>8650.9444440000007</c:v>
                      </c:pt>
                      <c:pt idx="12">
                        <c:v>23887.102146000001</c:v>
                      </c:pt>
                      <c:pt idx="13">
                        <c:v>2398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3FF-4896-A21E-5CF6BB994C0C}"/>
                  </c:ext>
                </c:extLst>
              </c15:ser>
            </c15:filteredBarSeries>
          </c:ext>
        </c:extLst>
      </c:barChart>
      <c:catAx>
        <c:axId val="-167816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183616"/>
        <c:crosses val="autoZero"/>
        <c:auto val="1"/>
        <c:lblAlgn val="ctr"/>
        <c:lblOffset val="100"/>
        <c:noMultiLvlLbl val="0"/>
      </c:catAx>
      <c:valAx>
        <c:axId val="-16781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16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34305</xdr:colOff>
      <xdr:row>1</xdr:row>
      <xdr:rowOff>140629</xdr:rowOff>
    </xdr:from>
    <xdr:to>
      <xdr:col>25</xdr:col>
      <xdr:colOff>288686</xdr:colOff>
      <xdr:row>19</xdr:row>
      <xdr:rowOff>432399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19052</xdr:colOff>
      <xdr:row>21</xdr:row>
      <xdr:rowOff>76198</xdr:rowOff>
    </xdr:from>
    <xdr:to>
      <xdr:col>13</xdr:col>
      <xdr:colOff>63501</xdr:colOff>
      <xdr:row>52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677573</xdr:colOff>
      <xdr:row>2</xdr:row>
      <xdr:rowOff>1387</xdr:rowOff>
    </xdr:from>
    <xdr:to>
      <xdr:col>25</xdr:col>
      <xdr:colOff>510886</xdr:colOff>
      <xdr:row>19</xdr:row>
      <xdr:rowOff>291465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21</xdr:row>
      <xdr:rowOff>38099</xdr:rowOff>
    </xdr:from>
    <xdr:to>
      <xdr:col>15</xdr:col>
      <xdr:colOff>104775</xdr:colOff>
      <xdr:row>53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261936</xdr:colOff>
      <xdr:row>23</xdr:row>
      <xdr:rowOff>98819</xdr:rowOff>
    </xdr:from>
    <xdr:to>
      <xdr:col>7</xdr:col>
      <xdr:colOff>130968</xdr:colOff>
      <xdr:row>56</xdr:row>
      <xdr:rowOff>130968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55"/>
  <sheetViews>
    <sheetView tabSelected="1" topLeftCell="A19" zoomScale="106" zoomScaleNormal="106" workbookViewId="0">
      <selection activeCell="D21" sqref="D21"/>
    </sheetView>
  </sheetViews>
  <sheetFormatPr defaultColWidth="9.140625" defaultRowHeight="11.25" x14ac:dyDescent="0.2"/>
  <cols>
    <col min="1" max="1" width="9.140625" style="8"/>
    <col min="2" max="2" width="38.85546875" style="8" customWidth="1"/>
    <col min="3" max="5" width="13.42578125" style="8" customWidth="1"/>
    <col min="6" max="6" width="12.85546875" style="8" customWidth="1"/>
    <col min="7" max="11" width="9.140625" style="8"/>
    <col min="12" max="12" width="10.85546875" style="8" customWidth="1"/>
    <col min="13" max="17" width="9.140625" style="8"/>
    <col min="18" max="18" width="16.140625" style="8" customWidth="1"/>
    <col min="19" max="16384" width="9.140625" style="8"/>
  </cols>
  <sheetData>
    <row r="1" spans="2:13" s="2" customFormat="1" ht="12.75" x14ac:dyDescent="0.2">
      <c r="B1" s="9" t="s">
        <v>16</v>
      </c>
      <c r="C1" s="9"/>
      <c r="D1" s="9"/>
      <c r="E1" s="9"/>
    </row>
    <row r="2" spans="2:13" s="2" customFormat="1" ht="12.75" x14ac:dyDescent="0.2">
      <c r="B2" s="1"/>
      <c r="C2" s="1"/>
      <c r="D2" s="1"/>
      <c r="E2" s="1"/>
    </row>
    <row r="3" spans="2:13" s="3" customFormat="1" ht="12" x14ac:dyDescent="0.2">
      <c r="B3" s="3" t="s">
        <v>0</v>
      </c>
      <c r="C3" s="4"/>
      <c r="D3" s="4"/>
      <c r="E3" s="4"/>
    </row>
    <row r="4" spans="2:13" s="3" customFormat="1" ht="22.7" customHeight="1" x14ac:dyDescent="0.2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</row>
    <row r="5" spans="2:13" s="6" customFormat="1" ht="15" x14ac:dyDescent="0.25">
      <c r="B5" s="16" t="s">
        <v>1</v>
      </c>
      <c r="C5" s="19">
        <f>SUM(C7:C20)</f>
        <v>4028885.35</v>
      </c>
      <c r="D5" s="19">
        <f t="shared" ref="D5:G5" si="0">SUM(D7:D20)</f>
        <v>2944369.3600000003</v>
      </c>
      <c r="E5" s="19">
        <f t="shared" si="0"/>
        <v>1689898.6500000001</v>
      </c>
      <c r="F5" s="19">
        <f t="shared" si="0"/>
        <v>5353086</v>
      </c>
      <c r="G5" s="19">
        <f t="shared" si="0"/>
        <v>6979127.7000000002</v>
      </c>
      <c r="H5" s="61">
        <v>8394465.5899999999</v>
      </c>
      <c r="I5" s="61">
        <v>4401806.58</v>
      </c>
      <c r="J5" s="61">
        <v>3911332.8995099999</v>
      </c>
      <c r="K5" s="61">
        <v>4913799.2352820002</v>
      </c>
      <c r="L5" s="87">
        <f>(K5-J5)/K5</f>
        <v>0.20401043831300716</v>
      </c>
    </row>
    <row r="6" spans="2:13" s="7" customFormat="1" ht="15" x14ac:dyDescent="0.25">
      <c r="B6" s="18"/>
      <c r="C6" s="20"/>
      <c r="D6" s="20"/>
      <c r="E6" s="20"/>
      <c r="F6" s="20"/>
      <c r="G6" s="54"/>
      <c r="H6" s="22"/>
      <c r="I6" s="62"/>
      <c r="J6" s="62"/>
      <c r="K6" s="62"/>
      <c r="L6" s="87"/>
    </row>
    <row r="7" spans="2:13" s="7" customFormat="1" ht="15" x14ac:dyDescent="0.25">
      <c r="B7" s="17" t="s">
        <v>2</v>
      </c>
      <c r="C7" s="21">
        <v>286155.05</v>
      </c>
      <c r="D7" s="21">
        <v>510054.08</v>
      </c>
      <c r="E7" s="21">
        <v>316030.37</v>
      </c>
      <c r="F7" s="22">
        <v>3122629</v>
      </c>
      <c r="G7" s="22">
        <v>618735.07999999996</v>
      </c>
      <c r="H7" s="22">
        <v>826189.31</v>
      </c>
      <c r="I7" s="22">
        <v>2132227.41</v>
      </c>
      <c r="J7" s="22">
        <v>1920366.7271390001</v>
      </c>
      <c r="K7" s="22">
        <v>1453840.6254080001</v>
      </c>
      <c r="L7" s="87">
        <f>(K7-J7)/K7</f>
        <v>-0.32089218967868366</v>
      </c>
    </row>
    <row r="8" spans="2:13" s="7" customFormat="1" ht="15" x14ac:dyDescent="0.25">
      <c r="B8" s="15" t="s">
        <v>14</v>
      </c>
      <c r="C8" s="22">
        <v>1365612.45</v>
      </c>
      <c r="D8" s="22">
        <v>1170903.6100000001</v>
      </c>
      <c r="E8" s="22">
        <v>256462.26</v>
      </c>
      <c r="F8" s="22">
        <v>324305</v>
      </c>
      <c r="G8" s="22">
        <v>202253.25</v>
      </c>
      <c r="H8" s="22">
        <v>246110.37</v>
      </c>
      <c r="I8" s="22">
        <v>1189311.28</v>
      </c>
      <c r="J8" s="22">
        <v>644733.53219199996</v>
      </c>
      <c r="K8" s="22">
        <v>1045920.790128</v>
      </c>
      <c r="L8" s="87">
        <f t="shared" ref="L8:L16" si="1">(K8-J8)/K8</f>
        <v>0.38357327029220123</v>
      </c>
    </row>
    <row r="9" spans="2:13" s="7" customFormat="1" ht="15" x14ac:dyDescent="0.25">
      <c r="B9" s="14" t="s">
        <v>3</v>
      </c>
      <c r="C9" s="22">
        <v>737506.02</v>
      </c>
      <c r="D9" s="22">
        <v>740947.13</v>
      </c>
      <c r="E9" s="22">
        <v>553552.80000000005</v>
      </c>
      <c r="F9" s="22">
        <v>530404</v>
      </c>
      <c r="G9" s="22">
        <v>112777.47</v>
      </c>
      <c r="H9" s="22">
        <v>123430.12</v>
      </c>
      <c r="I9" s="22">
        <v>141842.82999999999</v>
      </c>
      <c r="J9" s="22">
        <v>447760.72489100002</v>
      </c>
      <c r="K9" s="22">
        <v>796768.34928900003</v>
      </c>
      <c r="L9" s="87">
        <f t="shared" si="1"/>
        <v>0.43802897631342735</v>
      </c>
    </row>
    <row r="10" spans="2:13" s="7" customFormat="1" ht="24" x14ac:dyDescent="0.25">
      <c r="B10" s="14" t="s">
        <v>4</v>
      </c>
      <c r="C10" s="22">
        <v>83623.28</v>
      </c>
      <c r="D10" s="22">
        <v>21130.07</v>
      </c>
      <c r="E10" s="22">
        <v>17672.73</v>
      </c>
      <c r="F10" s="22">
        <v>77659</v>
      </c>
      <c r="G10" s="22">
        <v>11231.96</v>
      </c>
      <c r="H10" s="22">
        <v>508355.9</v>
      </c>
      <c r="I10" s="22">
        <v>37314.97</v>
      </c>
      <c r="J10" s="22">
        <v>49348.796152000003</v>
      </c>
      <c r="K10" s="22">
        <v>39016.901360999997</v>
      </c>
      <c r="L10" s="87">
        <f t="shared" si="1"/>
        <v>-0.26480562091297766</v>
      </c>
    </row>
    <row r="11" spans="2:13" s="7" customFormat="1" ht="15" x14ac:dyDescent="0.25">
      <c r="B11" s="14" t="s">
        <v>5</v>
      </c>
      <c r="C11" s="22">
        <v>160</v>
      </c>
      <c r="D11" s="22">
        <v>1477.74</v>
      </c>
      <c r="E11" s="22">
        <v>46.59</v>
      </c>
      <c r="F11" s="43">
        <v>124</v>
      </c>
      <c r="G11" s="22">
        <v>680.9</v>
      </c>
      <c r="H11" s="22"/>
      <c r="I11" s="22"/>
      <c r="J11" s="22"/>
      <c r="K11" s="22">
        <v>447.2</v>
      </c>
      <c r="L11" s="87">
        <f t="shared" si="1"/>
        <v>1</v>
      </c>
    </row>
    <row r="12" spans="2:13" s="7" customFormat="1" ht="15" x14ac:dyDescent="0.25">
      <c r="B12" s="14" t="s">
        <v>6</v>
      </c>
      <c r="C12" s="22">
        <v>34061.47</v>
      </c>
      <c r="D12" s="22">
        <v>67478.22</v>
      </c>
      <c r="E12" s="22">
        <v>219263.49</v>
      </c>
      <c r="F12" s="22">
        <v>206803</v>
      </c>
      <c r="G12" s="22">
        <v>118179.73</v>
      </c>
      <c r="H12" s="22">
        <v>134222.12</v>
      </c>
      <c r="I12" s="22">
        <v>56007.28</v>
      </c>
      <c r="J12" s="22">
        <v>103980.40486900001</v>
      </c>
      <c r="K12" s="22">
        <v>39737.318889000002</v>
      </c>
      <c r="L12" s="87">
        <f t="shared" si="1"/>
        <v>-1.6166940240596763</v>
      </c>
    </row>
    <row r="13" spans="2:13" s="7" customFormat="1" ht="15" x14ac:dyDescent="0.25">
      <c r="B13" s="14" t="s">
        <v>7</v>
      </c>
      <c r="C13" s="22">
        <v>45.75</v>
      </c>
      <c r="D13" s="22"/>
      <c r="E13" s="22"/>
      <c r="F13" s="43"/>
      <c r="G13" s="22">
        <v>416.12</v>
      </c>
      <c r="H13" s="22"/>
      <c r="I13" s="22"/>
      <c r="J13" s="22"/>
      <c r="K13" s="22"/>
      <c r="L13" s="87"/>
    </row>
    <row r="14" spans="2:13" s="7" customFormat="1" ht="15" x14ac:dyDescent="0.25">
      <c r="B14" s="14" t="s">
        <v>8</v>
      </c>
      <c r="C14" s="22">
        <v>1424201.26</v>
      </c>
      <c r="D14" s="22">
        <v>239560.26</v>
      </c>
      <c r="E14" s="22">
        <v>234037.53</v>
      </c>
      <c r="F14" s="22">
        <v>873593</v>
      </c>
      <c r="G14" s="22">
        <v>5745361.71</v>
      </c>
      <c r="H14" s="22">
        <v>6439948.1600000001</v>
      </c>
      <c r="I14" s="22">
        <v>665301.07999999996</v>
      </c>
      <c r="J14" s="22">
        <v>720710.99155399995</v>
      </c>
      <c r="K14" s="22">
        <v>1526937.6279849999</v>
      </c>
      <c r="L14" s="87">
        <f>(K14-J14)/K14</f>
        <v>0.52800233726306467</v>
      </c>
    </row>
    <row r="15" spans="2:13" s="7" customFormat="1" ht="15" x14ac:dyDescent="0.25">
      <c r="B15" s="14" t="s">
        <v>9</v>
      </c>
      <c r="C15" s="22">
        <v>55262</v>
      </c>
      <c r="D15" s="22">
        <v>121175.56</v>
      </c>
      <c r="E15" s="22">
        <v>28786.26</v>
      </c>
      <c r="F15" s="22">
        <v>9480</v>
      </c>
      <c r="G15" s="22">
        <v>14745.23</v>
      </c>
      <c r="H15" s="22">
        <v>12484.29</v>
      </c>
      <c r="I15" s="22">
        <v>4166.51</v>
      </c>
      <c r="J15" s="22">
        <v>6486.0245599999998</v>
      </c>
      <c r="K15" s="22">
        <v>2472.5</v>
      </c>
      <c r="L15" s="87">
        <f t="shared" si="1"/>
        <v>-1.6232657472194134</v>
      </c>
    </row>
    <row r="16" spans="2:13" s="7" customFormat="1" ht="15" x14ac:dyDescent="0.25">
      <c r="B16" s="14" t="s">
        <v>10</v>
      </c>
      <c r="C16" s="22">
        <v>24335.63</v>
      </c>
      <c r="D16" s="22">
        <v>33600.870000000003</v>
      </c>
      <c r="E16" s="22">
        <v>53810.400000000001</v>
      </c>
      <c r="F16" s="22">
        <v>196398</v>
      </c>
      <c r="G16" s="22">
        <v>145755.25</v>
      </c>
      <c r="H16" s="22">
        <v>24846.15</v>
      </c>
      <c r="I16" s="22">
        <v>15859.42</v>
      </c>
      <c r="J16" s="22">
        <v>14111.976693000001</v>
      </c>
      <c r="K16" s="22">
        <v>288.75</v>
      </c>
      <c r="L16" s="87">
        <f t="shared" si="1"/>
        <v>-47.872646555844156</v>
      </c>
      <c r="M16" s="7">
        <f>J16/K16</f>
        <v>48.872646555844156</v>
      </c>
    </row>
    <row r="17" spans="2:12" s="7" customFormat="1" ht="15" x14ac:dyDescent="0.25">
      <c r="B17" s="14" t="s">
        <v>11</v>
      </c>
      <c r="C17" s="22"/>
      <c r="D17" s="22"/>
      <c r="E17" s="22"/>
      <c r="F17" s="22"/>
      <c r="G17" s="22"/>
      <c r="H17" s="22"/>
      <c r="I17" s="22"/>
      <c r="J17" s="22"/>
      <c r="K17" s="22"/>
      <c r="L17" s="87"/>
    </row>
    <row r="18" spans="2:12" s="7" customFormat="1" ht="15" x14ac:dyDescent="0.25">
      <c r="B18" s="14" t="s">
        <v>15</v>
      </c>
      <c r="C18" s="22"/>
      <c r="D18" s="22"/>
      <c r="E18" s="22"/>
      <c r="F18" s="22"/>
      <c r="G18" s="22"/>
      <c r="H18" s="22"/>
      <c r="I18" s="22"/>
      <c r="J18" s="22"/>
      <c r="K18" s="22"/>
      <c r="L18" s="87"/>
    </row>
    <row r="19" spans="2:12" s="7" customFormat="1" ht="24" x14ac:dyDescent="0.25">
      <c r="B19" s="14" t="s">
        <v>29</v>
      </c>
      <c r="C19" s="22">
        <v>17922.439999999999</v>
      </c>
      <c r="D19" s="22">
        <v>38041.82</v>
      </c>
      <c r="E19" s="22">
        <v>10236.219999999999</v>
      </c>
      <c r="F19" s="22">
        <v>11691</v>
      </c>
      <c r="G19" s="22">
        <v>8991</v>
      </c>
      <c r="H19" s="22">
        <v>78879.17</v>
      </c>
      <c r="I19" s="22">
        <v>159775.79999999999</v>
      </c>
      <c r="J19" s="22">
        <v>3833.7214589999999</v>
      </c>
      <c r="K19" s="22">
        <v>8369.1722219999992</v>
      </c>
      <c r="L19" s="87">
        <f t="shared" ref="L19" si="2">(K19-J19)/K19</f>
        <v>0.54192345941665332</v>
      </c>
    </row>
    <row r="20" spans="2:12" s="7" customFormat="1" ht="36" x14ac:dyDescent="0.25">
      <c r="B20" s="14" t="s">
        <v>36</v>
      </c>
      <c r="C20" s="22"/>
      <c r="D20" s="22"/>
      <c r="E20" s="22"/>
      <c r="F20" s="22"/>
      <c r="G20" s="22"/>
      <c r="H20" s="22"/>
      <c r="I20" s="22"/>
      <c r="J20" s="22"/>
      <c r="K20" s="22"/>
      <c r="L20" s="87"/>
    </row>
    <row r="21" spans="2:12" x14ac:dyDescent="0.2">
      <c r="C21" s="49"/>
      <c r="D21" s="49"/>
      <c r="E21" s="49"/>
      <c r="F21" s="49"/>
    </row>
    <row r="55" spans="2:2" x14ac:dyDescent="0.2">
      <c r="B55" s="8" t="s">
        <v>32</v>
      </c>
    </row>
  </sheetData>
  <phoneticPr fontId="0" type="noConversion"/>
  <pageMargins left="0.75" right="0.75" top="1" bottom="1" header="0.5" footer="0.5"/>
  <pageSetup paperSize="9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A16" workbookViewId="0">
      <selection activeCell="Q29" sqref="Q29"/>
    </sheetView>
  </sheetViews>
  <sheetFormatPr defaultColWidth="9.140625" defaultRowHeight="11.25" x14ac:dyDescent="0.2"/>
  <cols>
    <col min="1" max="1" width="41" style="8" customWidth="1"/>
    <col min="2" max="4" width="7.85546875" style="8" bestFit="1" customWidth="1"/>
    <col min="5" max="8" width="9.140625" style="8"/>
    <col min="9" max="10" width="9.42578125" style="8" customWidth="1"/>
    <col min="11" max="16384" width="9.140625" style="8"/>
  </cols>
  <sheetData>
    <row r="1" spans="1:11" s="2" customFormat="1" ht="12.75" x14ac:dyDescent="0.2">
      <c r="A1" s="9" t="s">
        <v>19</v>
      </c>
      <c r="B1" s="9"/>
      <c r="C1" s="9"/>
      <c r="D1" s="9"/>
    </row>
    <row r="2" spans="1:11" s="2" customFormat="1" ht="12.75" x14ac:dyDescent="0.2">
      <c r="A2" s="1"/>
      <c r="B2" s="1"/>
      <c r="C2" s="1"/>
      <c r="D2" s="1"/>
    </row>
    <row r="3" spans="1:11" s="3" customFormat="1" ht="12" x14ac:dyDescent="0.2">
      <c r="A3" s="3" t="s">
        <v>0</v>
      </c>
    </row>
    <row r="4" spans="1:11" s="3" customFormat="1" ht="12" x14ac:dyDescent="0.2">
      <c r="A4" s="10"/>
      <c r="B4" s="5">
        <v>2013</v>
      </c>
      <c r="C4" s="5">
        <v>2014</v>
      </c>
      <c r="D4" s="5">
        <v>2015</v>
      </c>
      <c r="E4" s="44">
        <v>2016</v>
      </c>
      <c r="F4" s="44">
        <v>2017</v>
      </c>
      <c r="G4" s="44">
        <v>2018</v>
      </c>
      <c r="H4" s="44">
        <v>2019</v>
      </c>
      <c r="I4" s="44">
        <v>2020</v>
      </c>
      <c r="J4" s="44">
        <v>2021</v>
      </c>
    </row>
    <row r="5" spans="1:11" s="6" customFormat="1" ht="12" x14ac:dyDescent="0.25">
      <c r="A5" s="13" t="s">
        <v>1</v>
      </c>
      <c r="B5" s="23">
        <f>SUM(B7:B20)</f>
        <v>3527162.6800000006</v>
      </c>
      <c r="C5" s="23">
        <f>SUM(C7:C20)</f>
        <v>3677672.21</v>
      </c>
      <c r="D5" s="23">
        <f>SUM(D7:D20)</f>
        <v>2764931.5399999996</v>
      </c>
      <c r="E5" s="23">
        <f>SUM(E7:E20)</f>
        <v>4425858.67</v>
      </c>
      <c r="F5" s="23">
        <f>SUM(F7:F20)</f>
        <v>3059072.5700000003</v>
      </c>
      <c r="G5" s="23">
        <v>2837955.11</v>
      </c>
      <c r="H5" s="23">
        <v>3177977.5065029999</v>
      </c>
      <c r="I5" s="23">
        <v>2063972.222058</v>
      </c>
      <c r="J5" s="23">
        <v>2325604.6854599998</v>
      </c>
    </row>
    <row r="6" spans="1:11" s="7" customFormat="1" ht="12" x14ac:dyDescent="0.25">
      <c r="A6" s="18"/>
      <c r="B6" s="58"/>
      <c r="C6" s="58"/>
      <c r="D6" s="59"/>
    </row>
    <row r="7" spans="1:11" s="7" customFormat="1" ht="12" x14ac:dyDescent="0.25">
      <c r="A7" s="14" t="s">
        <v>2</v>
      </c>
      <c r="B7" s="24">
        <v>444042.13</v>
      </c>
      <c r="C7" s="24">
        <v>552371.23</v>
      </c>
      <c r="D7" s="24">
        <v>64322.9</v>
      </c>
      <c r="E7" s="24">
        <v>185884.51</v>
      </c>
      <c r="F7" s="24">
        <v>158983.67000000001</v>
      </c>
      <c r="G7" s="24">
        <v>229672.47</v>
      </c>
      <c r="H7" s="24">
        <v>254151.891213</v>
      </c>
      <c r="I7" s="24">
        <v>414914.05369700002</v>
      </c>
      <c r="J7" s="24">
        <v>421755.42881000001</v>
      </c>
      <c r="K7" s="60"/>
    </row>
    <row r="8" spans="1:11" s="7" customFormat="1" ht="12" x14ac:dyDescent="0.25">
      <c r="A8" s="15" t="s">
        <v>14</v>
      </c>
      <c r="B8" s="24">
        <v>884899.31</v>
      </c>
      <c r="C8" s="24">
        <v>497693.72</v>
      </c>
      <c r="D8" s="24">
        <v>275409.75</v>
      </c>
      <c r="E8" s="24">
        <v>522376.56</v>
      </c>
      <c r="F8" s="24">
        <v>586178.17000000004</v>
      </c>
      <c r="G8" s="24">
        <v>447493.66</v>
      </c>
      <c r="H8" s="24">
        <v>554313.51285599999</v>
      </c>
      <c r="I8" s="24">
        <v>494583.50272300001</v>
      </c>
      <c r="J8" s="24">
        <v>646808.24954600004</v>
      </c>
      <c r="K8" s="60"/>
    </row>
    <row r="9" spans="1:11" s="7" customFormat="1" ht="12" x14ac:dyDescent="0.25">
      <c r="A9" s="14" t="s">
        <v>3</v>
      </c>
      <c r="B9" s="24">
        <v>47388.34</v>
      </c>
      <c r="C9" s="24">
        <v>103949.74</v>
      </c>
      <c r="D9" s="24">
        <v>59577.93</v>
      </c>
      <c r="E9" s="24">
        <v>74811.92</v>
      </c>
      <c r="F9" s="24">
        <v>88217.34</v>
      </c>
      <c r="G9" s="24">
        <v>116760.43</v>
      </c>
      <c r="H9" s="24">
        <v>55340.072338999998</v>
      </c>
      <c r="I9" s="24">
        <v>49176.102208999997</v>
      </c>
      <c r="J9" s="24">
        <v>46316.902154000003</v>
      </c>
      <c r="K9" s="60"/>
    </row>
    <row r="10" spans="1:11" s="7" customFormat="1" ht="24" x14ac:dyDescent="0.25">
      <c r="A10" s="14" t="s">
        <v>4</v>
      </c>
      <c r="B10" s="24">
        <v>163938.67000000001</v>
      </c>
      <c r="C10" s="24">
        <v>97976.320000000007</v>
      </c>
      <c r="D10" s="24">
        <v>30555.02</v>
      </c>
      <c r="E10" s="24">
        <v>74752.759999999995</v>
      </c>
      <c r="F10" s="24">
        <v>18085.72</v>
      </c>
      <c r="G10" s="24">
        <v>28936.53</v>
      </c>
      <c r="H10" s="24">
        <v>32933.439328</v>
      </c>
      <c r="I10" s="24">
        <v>98832.658924999996</v>
      </c>
      <c r="J10" s="24">
        <v>290722.68534800003</v>
      </c>
      <c r="K10" s="60"/>
    </row>
    <row r="11" spans="1:11" s="7" customFormat="1" ht="12" x14ac:dyDescent="0.25">
      <c r="A11" s="14" t="s">
        <v>5</v>
      </c>
      <c r="B11" s="24"/>
      <c r="C11" s="24"/>
      <c r="D11" s="24">
        <v>12150</v>
      </c>
      <c r="E11" s="24">
        <v>4098.46</v>
      </c>
      <c r="F11" s="24">
        <v>1583.16</v>
      </c>
      <c r="G11" s="24">
        <v>10833.33</v>
      </c>
      <c r="H11" s="24"/>
      <c r="I11" s="24"/>
      <c r="J11" s="24"/>
      <c r="K11" s="60"/>
    </row>
    <row r="12" spans="1:11" s="7" customFormat="1" ht="12" x14ac:dyDescent="0.25">
      <c r="A12" s="14" t="s">
        <v>6</v>
      </c>
      <c r="B12" s="24">
        <v>43395.71</v>
      </c>
      <c r="C12" s="24">
        <v>26431.040000000001</v>
      </c>
      <c r="D12" s="24">
        <v>64226.67</v>
      </c>
      <c r="E12" s="24">
        <v>84342.15</v>
      </c>
      <c r="F12" s="24">
        <v>97663.42</v>
      </c>
      <c r="G12" s="24">
        <v>16972.28</v>
      </c>
      <c r="H12" s="24">
        <v>97814.907393999994</v>
      </c>
      <c r="I12" s="24">
        <v>67302.701801999996</v>
      </c>
      <c r="J12" s="24">
        <v>49555.253820999998</v>
      </c>
      <c r="K12" s="60"/>
    </row>
    <row r="13" spans="1:11" s="7" customFormat="1" ht="12" x14ac:dyDescent="0.25">
      <c r="A13" s="14" t="s">
        <v>7</v>
      </c>
      <c r="B13" s="24"/>
      <c r="C13" s="24"/>
      <c r="D13" s="24"/>
      <c r="E13" s="24"/>
      <c r="F13" s="24">
        <v>40</v>
      </c>
      <c r="G13" s="24"/>
      <c r="H13" s="24"/>
      <c r="I13" s="24"/>
      <c r="J13" s="24"/>
      <c r="K13" s="60"/>
    </row>
    <row r="14" spans="1:11" s="7" customFormat="1" ht="12" x14ac:dyDescent="0.25">
      <c r="A14" s="14" t="s">
        <v>8</v>
      </c>
      <c r="B14" s="24">
        <v>1824686.62</v>
      </c>
      <c r="C14" s="24">
        <v>930997.1</v>
      </c>
      <c r="D14" s="24">
        <v>2117862.11</v>
      </c>
      <c r="E14" s="24">
        <v>3186059.42</v>
      </c>
      <c r="F14" s="24">
        <v>2038777.58</v>
      </c>
      <c r="G14" s="24">
        <v>772590.34</v>
      </c>
      <c r="H14" s="24">
        <v>1234008.8096139999</v>
      </c>
      <c r="I14" s="24">
        <v>873382.68578399997</v>
      </c>
      <c r="J14" s="24">
        <v>808653.25489800004</v>
      </c>
      <c r="K14" s="60"/>
    </row>
    <row r="15" spans="1:11" s="7" customFormat="1" ht="12" x14ac:dyDescent="0.25">
      <c r="A15" s="14" t="s">
        <v>9</v>
      </c>
      <c r="B15" s="24">
        <v>1847.81</v>
      </c>
      <c r="C15" s="24">
        <v>1890.67</v>
      </c>
      <c r="D15" s="24">
        <v>46795.06</v>
      </c>
      <c r="E15" s="24">
        <v>5528.68</v>
      </c>
      <c r="F15" s="24">
        <v>1034.4000000000001</v>
      </c>
      <c r="G15" s="24">
        <v>1311.73</v>
      </c>
      <c r="H15" s="24">
        <v>546.97927400000003</v>
      </c>
      <c r="I15" s="24">
        <v>2509.6768710000001</v>
      </c>
      <c r="J15" s="24">
        <v>1981.842971</v>
      </c>
      <c r="K15" s="60"/>
    </row>
    <row r="16" spans="1:11" s="7" customFormat="1" ht="12" x14ac:dyDescent="0.25">
      <c r="A16" s="14" t="s">
        <v>10</v>
      </c>
      <c r="B16" s="24">
        <v>1837.79</v>
      </c>
      <c r="C16" s="24">
        <v>11364.38</v>
      </c>
      <c r="D16" s="24">
        <v>4613.1499999999996</v>
      </c>
      <c r="E16" s="24">
        <v>15708.14</v>
      </c>
      <c r="F16" s="24">
        <v>2323.25</v>
      </c>
      <c r="G16" s="24">
        <v>34077.49</v>
      </c>
      <c r="H16" s="24">
        <v>3765.3727050000002</v>
      </c>
      <c r="I16" s="24">
        <v>874.05555600000002</v>
      </c>
      <c r="J16" s="24"/>
      <c r="K16" s="60"/>
    </row>
    <row r="17" spans="1:11" s="7" customFormat="1" ht="12" x14ac:dyDescent="0.25">
      <c r="A17" s="14" t="s">
        <v>11</v>
      </c>
      <c r="B17" s="24">
        <v>903.22</v>
      </c>
      <c r="C17" s="24">
        <v>1890.02</v>
      </c>
      <c r="D17" s="24">
        <v>3457.51</v>
      </c>
      <c r="E17" s="24">
        <v>5400.9</v>
      </c>
      <c r="F17" s="24">
        <v>3057.6</v>
      </c>
      <c r="G17" s="24">
        <v>1094398.23</v>
      </c>
      <c r="H17" s="24">
        <v>10304.816707</v>
      </c>
      <c r="I17" s="24">
        <v>1289.883955</v>
      </c>
      <c r="J17" s="24">
        <v>1203.786848</v>
      </c>
      <c r="K17" s="60"/>
    </row>
    <row r="18" spans="1:11" s="7" customFormat="1" ht="12" x14ac:dyDescent="0.25">
      <c r="A18" s="14" t="s">
        <v>15</v>
      </c>
      <c r="B18" s="24">
        <v>2398.4499999999998</v>
      </c>
      <c r="C18" s="24">
        <v>1393587.54</v>
      </c>
      <c r="D18" s="24">
        <v>54221.120000000003</v>
      </c>
      <c r="E18" s="24">
        <v>54281.86</v>
      </c>
      <c r="F18" s="24">
        <v>33567.49</v>
      </c>
      <c r="G18" s="24">
        <v>34995.360000000001</v>
      </c>
      <c r="H18" s="24">
        <v>905305.33397799998</v>
      </c>
      <c r="I18" s="24">
        <v>14766.352784999999</v>
      </c>
      <c r="J18" s="24">
        <v>29420.040074</v>
      </c>
      <c r="K18" s="60"/>
    </row>
    <row r="19" spans="1:11" s="7" customFormat="1" ht="24" x14ac:dyDescent="0.25">
      <c r="A19" s="14" t="s">
        <v>29</v>
      </c>
      <c r="B19" s="24">
        <v>105799.01</v>
      </c>
      <c r="C19" s="24">
        <v>54434.23</v>
      </c>
      <c r="D19" s="24">
        <v>24341.54</v>
      </c>
      <c r="E19" s="24">
        <v>101690.75</v>
      </c>
      <c r="F19" s="24">
        <v>23566.2</v>
      </c>
      <c r="G19" s="24">
        <v>41830.54</v>
      </c>
      <c r="H19" s="24">
        <v>23279.034802999999</v>
      </c>
      <c r="I19" s="24">
        <v>38875.176956000003</v>
      </c>
      <c r="J19" s="24">
        <v>25921.199085</v>
      </c>
      <c r="K19" s="60"/>
    </row>
    <row r="20" spans="1:11" s="7" customFormat="1" ht="24" x14ac:dyDescent="0.25">
      <c r="A20" s="14" t="s">
        <v>13</v>
      </c>
      <c r="B20" s="24">
        <v>6025.62</v>
      </c>
      <c r="C20" s="24">
        <v>5086.22</v>
      </c>
      <c r="D20" s="24">
        <v>7398.78</v>
      </c>
      <c r="E20" s="24">
        <v>110922.56</v>
      </c>
      <c r="F20" s="24">
        <v>5994.57</v>
      </c>
      <c r="G20" s="24">
        <v>8082.71</v>
      </c>
      <c r="H20" s="24">
        <v>6213.3362909999996</v>
      </c>
      <c r="I20" s="24">
        <v>7465.370793</v>
      </c>
      <c r="J20" s="24">
        <v>3266.041905</v>
      </c>
      <c r="K20" s="60"/>
    </row>
    <row r="56" spans="1:1" x14ac:dyDescent="0.2">
      <c r="A56" s="8" t="s">
        <v>32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topLeftCell="A34" zoomScale="120" zoomScaleNormal="120" workbookViewId="0">
      <selection activeCell="F2" sqref="F2"/>
    </sheetView>
  </sheetViews>
  <sheetFormatPr defaultColWidth="9.140625" defaultRowHeight="11.25" x14ac:dyDescent="0.2"/>
  <cols>
    <col min="1" max="1" width="38" style="8" customWidth="1"/>
    <col min="2" max="2" width="14.28515625" style="8" customWidth="1"/>
    <col min="3" max="3" width="15.7109375" style="8" bestFit="1" customWidth="1"/>
    <col min="4" max="4" width="18.42578125" style="8" customWidth="1"/>
    <col min="5" max="5" width="19.85546875" style="8" customWidth="1"/>
    <col min="6" max="6" width="24.28515625" style="8" customWidth="1"/>
    <col min="7" max="16384" width="9.140625" style="8"/>
  </cols>
  <sheetData>
    <row r="1" spans="1:6" s="9" customFormat="1" ht="12.75" x14ac:dyDescent="0.2">
      <c r="A1" s="9" t="s">
        <v>37</v>
      </c>
    </row>
    <row r="2" spans="1:6" s="9" customFormat="1" ht="12.75" x14ac:dyDescent="0.2">
      <c r="A2" s="1"/>
      <c r="B2" s="88"/>
      <c r="C2" s="1"/>
      <c r="D2" s="1"/>
      <c r="E2" s="1"/>
      <c r="F2" s="1"/>
    </row>
    <row r="4" spans="1:6" ht="12" x14ac:dyDescent="0.2">
      <c r="A4" s="63" t="s">
        <v>0</v>
      </c>
      <c r="B4" s="89">
        <v>2021</v>
      </c>
      <c r="C4" s="89"/>
      <c r="D4" s="89"/>
      <c r="E4" s="89"/>
      <c r="F4" s="89"/>
    </row>
    <row r="5" spans="1:6" ht="18" customHeight="1" x14ac:dyDescent="0.2">
      <c r="A5" s="89"/>
      <c r="B5" s="90" t="s">
        <v>1</v>
      </c>
      <c r="C5" s="90" t="s">
        <v>17</v>
      </c>
      <c r="D5" s="90" t="s">
        <v>33</v>
      </c>
      <c r="E5" s="90" t="s">
        <v>18</v>
      </c>
      <c r="F5" s="90" t="s">
        <v>34</v>
      </c>
    </row>
    <row r="6" spans="1:6" ht="31.5" customHeight="1" x14ac:dyDescent="0.2">
      <c r="A6" s="89"/>
      <c r="B6" s="91"/>
      <c r="C6" s="92"/>
      <c r="D6" s="92"/>
      <c r="E6" s="90"/>
      <c r="F6" s="90"/>
    </row>
    <row r="7" spans="1:6" ht="12" x14ac:dyDescent="0.2">
      <c r="A7" s="64" t="s">
        <v>1</v>
      </c>
      <c r="B7" s="65">
        <v>4002364.6773990002</v>
      </c>
      <c r="C7" s="65">
        <v>1833070.6696970002</v>
      </c>
      <c r="D7" s="66">
        <v>45.799691368659836</v>
      </c>
      <c r="E7" s="65">
        <v>2169294.007702</v>
      </c>
      <c r="F7" s="66">
        <v>54.200308631340157</v>
      </c>
    </row>
    <row r="8" spans="1:6" ht="12" x14ac:dyDescent="0.2">
      <c r="A8" s="67" t="s">
        <v>35</v>
      </c>
      <c r="B8" s="68"/>
      <c r="C8" s="68"/>
      <c r="D8" s="69"/>
      <c r="E8" s="70"/>
      <c r="F8" s="69"/>
    </row>
    <row r="9" spans="1:6" ht="12" x14ac:dyDescent="0.2">
      <c r="A9" s="71" t="s">
        <v>2</v>
      </c>
      <c r="B9" s="68">
        <v>850172.68636399996</v>
      </c>
      <c r="C9" s="68">
        <v>460611.11969700002</v>
      </c>
      <c r="D9" s="69">
        <v>54.178536559076207</v>
      </c>
      <c r="E9" s="68">
        <v>389561.56666700001</v>
      </c>
      <c r="F9" s="69">
        <v>45.8214634409238</v>
      </c>
    </row>
    <row r="10" spans="1:6" ht="12" x14ac:dyDescent="0.2">
      <c r="A10" s="71" t="s">
        <v>20</v>
      </c>
      <c r="B10" s="68">
        <v>1095015.9333339999</v>
      </c>
      <c r="C10" s="68">
        <v>456870.71666699997</v>
      </c>
      <c r="D10" s="69">
        <v>41.722746013015872</v>
      </c>
      <c r="E10" s="68">
        <v>638145.21666700009</v>
      </c>
      <c r="F10" s="69">
        <v>58.277253986984142</v>
      </c>
    </row>
    <row r="11" spans="1:6" ht="12" x14ac:dyDescent="0.2">
      <c r="A11" s="71" t="s">
        <v>3</v>
      </c>
      <c r="B11" s="68">
        <v>100730.69444399999</v>
      </c>
      <c r="C11" s="68">
        <v>60245.972221999997</v>
      </c>
      <c r="D11" s="69">
        <v>59.808951536110989</v>
      </c>
      <c r="E11" s="68">
        <v>40484.722221999997</v>
      </c>
      <c r="F11" s="69">
        <v>40.191048463889018</v>
      </c>
    </row>
    <row r="12" spans="1:6" ht="24" x14ac:dyDescent="0.2">
      <c r="A12" s="71" t="s">
        <v>4</v>
      </c>
      <c r="B12" s="68">
        <v>295761.14444499998</v>
      </c>
      <c r="C12" s="68">
        <v>32597.277778</v>
      </c>
      <c r="D12" s="69">
        <v>11.021487572064025</v>
      </c>
      <c r="E12" s="68">
        <v>263163.86666699999</v>
      </c>
      <c r="F12" s="69">
        <v>88.978512427935982</v>
      </c>
    </row>
    <row r="13" spans="1:6" ht="12" x14ac:dyDescent="0.2">
      <c r="A13" s="71" t="s">
        <v>5</v>
      </c>
      <c r="B13" s="68">
        <v>447.2</v>
      </c>
      <c r="C13" s="68">
        <v>447.2</v>
      </c>
      <c r="D13" s="69">
        <v>100</v>
      </c>
      <c r="E13" s="68"/>
      <c r="F13" s="69" t="s">
        <v>30</v>
      </c>
    </row>
    <row r="14" spans="1:6" ht="12" x14ac:dyDescent="0.2">
      <c r="A14" s="71" t="s">
        <v>6</v>
      </c>
      <c r="B14" s="68">
        <v>29967.5</v>
      </c>
      <c r="C14" s="86">
        <v>7629.35</v>
      </c>
      <c r="D14" s="69">
        <v>25.458746975890552</v>
      </c>
      <c r="E14" s="68">
        <v>22338.15</v>
      </c>
      <c r="F14" s="69">
        <v>74.541253024109452</v>
      </c>
    </row>
    <row r="15" spans="1:6" ht="12" x14ac:dyDescent="0.2">
      <c r="A15" s="71" t="s">
        <v>7</v>
      </c>
      <c r="B15" s="68"/>
      <c r="C15" s="68"/>
      <c r="D15" s="69"/>
      <c r="E15" s="68"/>
      <c r="F15" s="69"/>
    </row>
    <row r="16" spans="1:6" ht="12" x14ac:dyDescent="0.2">
      <c r="A16" s="71" t="s">
        <v>8</v>
      </c>
      <c r="B16" s="68">
        <v>1583348.0777770001</v>
      </c>
      <c r="C16" s="68">
        <v>804018.83333299996</v>
      </c>
      <c r="D16" s="69">
        <v>50.779663967624344</v>
      </c>
      <c r="E16" s="68">
        <v>779329.24444400007</v>
      </c>
      <c r="F16" s="69">
        <v>49.220336032375648</v>
      </c>
    </row>
    <row r="17" spans="1:6" ht="12" x14ac:dyDescent="0.2">
      <c r="A17" s="71" t="s">
        <v>9</v>
      </c>
      <c r="B17" s="68">
        <v>2826.583333</v>
      </c>
      <c r="C17" s="68">
        <v>2472.5</v>
      </c>
      <c r="D17" s="69">
        <v>87.473097684185632</v>
      </c>
      <c r="E17" s="68">
        <v>354.08333299999998</v>
      </c>
      <c r="F17" s="69">
        <v>12.52690231581437</v>
      </c>
    </row>
    <row r="18" spans="1:6" ht="12" x14ac:dyDescent="0.2">
      <c r="A18" s="71" t="s">
        <v>10</v>
      </c>
      <c r="B18" s="68"/>
      <c r="C18" s="68"/>
      <c r="D18" s="69"/>
      <c r="E18" s="68"/>
      <c r="F18" s="69"/>
    </row>
    <row r="19" spans="1:6" ht="12" x14ac:dyDescent="0.2">
      <c r="A19" s="71" t="s">
        <v>11</v>
      </c>
      <c r="B19" s="68">
        <v>981.11111100000005</v>
      </c>
      <c r="C19" s="68"/>
      <c r="D19" s="69"/>
      <c r="E19" s="68">
        <v>981.11111100000005</v>
      </c>
      <c r="F19" s="69">
        <v>100</v>
      </c>
    </row>
    <row r="20" spans="1:6" ht="12" x14ac:dyDescent="0.2">
      <c r="A20" s="71" t="s">
        <v>21</v>
      </c>
      <c r="B20" s="68">
        <v>8650.9444440000007</v>
      </c>
      <c r="C20" s="68"/>
      <c r="D20" s="69"/>
      <c r="E20" s="68">
        <v>8650.9444440000007</v>
      </c>
      <c r="F20" s="69">
        <v>100</v>
      </c>
    </row>
    <row r="21" spans="1:6" ht="24" x14ac:dyDescent="0.2">
      <c r="A21" s="71" t="s">
        <v>12</v>
      </c>
      <c r="B21" s="68">
        <v>32064.802146000002</v>
      </c>
      <c r="C21" s="68">
        <v>8177.7</v>
      </c>
      <c r="D21" s="69">
        <v>25.503665866281189</v>
      </c>
      <c r="E21" s="68">
        <v>23887.102146000001</v>
      </c>
      <c r="F21" s="69">
        <v>74.496334133718818</v>
      </c>
    </row>
    <row r="22" spans="1:6" ht="24" x14ac:dyDescent="0.2">
      <c r="A22" s="71" t="s">
        <v>13</v>
      </c>
      <c r="B22" s="68">
        <v>2398</v>
      </c>
      <c r="C22" s="68"/>
      <c r="D22" s="69"/>
      <c r="E22" s="68">
        <v>2398</v>
      </c>
      <c r="F22" s="69">
        <v>100</v>
      </c>
    </row>
    <row r="59" spans="1:1" x14ac:dyDescent="0.2">
      <c r="A59" s="8" t="s">
        <v>32</v>
      </c>
    </row>
  </sheetData>
  <mergeCells count="7">
    <mergeCell ref="B4:F4"/>
    <mergeCell ref="A5:A6"/>
    <mergeCell ref="B5:B6"/>
    <mergeCell ref="C5:C6"/>
    <mergeCell ref="D5:D6"/>
    <mergeCell ref="E5:E6"/>
    <mergeCell ref="F5:F6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25"/>
  <sheetViews>
    <sheetView workbookViewId="0">
      <pane xSplit="1" topLeftCell="B1" activePane="topRight" state="frozen"/>
      <selection pane="topRight"/>
    </sheetView>
  </sheetViews>
  <sheetFormatPr defaultColWidth="8.85546875" defaultRowHeight="11.25" x14ac:dyDescent="0.2"/>
  <cols>
    <col min="1" max="1" width="49.5703125" style="8" customWidth="1"/>
    <col min="2" max="2" width="9.140625" style="8" bestFit="1" customWidth="1"/>
    <col min="3" max="3" width="14" style="8" bestFit="1" customWidth="1"/>
    <col min="4" max="4" width="15.7109375" style="8" customWidth="1"/>
    <col min="5" max="5" width="9.42578125" style="8" customWidth="1"/>
    <col min="6" max="6" width="11.85546875" style="8" customWidth="1"/>
    <col min="7" max="7" width="9.140625" style="8" customWidth="1"/>
    <col min="8" max="8" width="14" style="8" customWidth="1"/>
    <col min="9" max="9" width="15.7109375" style="8" customWidth="1"/>
    <col min="10" max="10" width="9.42578125" style="8" customWidth="1"/>
    <col min="11" max="11" width="11.85546875" style="8" customWidth="1"/>
    <col min="12" max="12" width="9.140625" style="8" bestFit="1" customWidth="1"/>
    <col min="13" max="13" width="14" style="8" bestFit="1" customWidth="1"/>
    <col min="14" max="14" width="15.7109375" style="8" bestFit="1" customWidth="1"/>
    <col min="15" max="15" width="9.42578125" style="8" bestFit="1" customWidth="1"/>
    <col min="16" max="16" width="11.85546875" style="8" bestFit="1" customWidth="1"/>
    <col min="17" max="17" width="10" style="8" bestFit="1" customWidth="1"/>
    <col min="18" max="18" width="14.42578125" style="8" customWidth="1"/>
    <col min="19" max="19" width="15.42578125" style="8" customWidth="1"/>
    <col min="20" max="20" width="12.42578125" style="8" customWidth="1"/>
    <col min="21" max="21" width="16.28515625" style="8" customWidth="1"/>
    <col min="22" max="22" width="10" style="8" bestFit="1" customWidth="1"/>
    <col min="23" max="23" width="14.42578125" style="8" customWidth="1"/>
    <col min="24" max="24" width="15.42578125" style="8" customWidth="1"/>
    <col min="25" max="25" width="12.42578125" style="8" customWidth="1"/>
    <col min="26" max="26" width="16.28515625" style="8" customWidth="1"/>
    <col min="27" max="27" width="12.28515625" style="8" customWidth="1"/>
    <col min="28" max="28" width="14.7109375" style="8" customWidth="1"/>
    <col min="29" max="29" width="16.42578125" style="8" customWidth="1"/>
    <col min="30" max="32" width="12.28515625" style="8" customWidth="1"/>
    <col min="33" max="33" width="14.7109375" style="8" customWidth="1"/>
    <col min="34" max="34" width="16.42578125" style="8" customWidth="1"/>
    <col min="35" max="36" width="12.28515625" style="8" customWidth="1"/>
    <col min="37" max="260" width="9.140625" style="8"/>
    <col min="261" max="261" width="33.28515625" style="8" customWidth="1"/>
    <col min="262" max="262" width="8.140625" style="8" customWidth="1"/>
    <col min="263" max="263" width="14.42578125" style="8" customWidth="1"/>
    <col min="264" max="264" width="16.42578125" style="8" customWidth="1"/>
    <col min="265" max="265" width="10.85546875" style="8" customWidth="1"/>
    <col min="266" max="266" width="13.85546875" style="8" customWidth="1"/>
    <col min="267" max="267" width="32" style="8" customWidth="1"/>
    <col min="268" max="516" width="9.140625" style="8"/>
    <col min="517" max="517" width="33.28515625" style="8" customWidth="1"/>
    <col min="518" max="518" width="8.140625" style="8" customWidth="1"/>
    <col min="519" max="519" width="14.42578125" style="8" customWidth="1"/>
    <col min="520" max="520" width="16.42578125" style="8" customWidth="1"/>
    <col min="521" max="521" width="10.85546875" style="8" customWidth="1"/>
    <col min="522" max="522" width="13.85546875" style="8" customWidth="1"/>
    <col min="523" max="523" width="32" style="8" customWidth="1"/>
    <col min="524" max="772" width="9.140625" style="8"/>
    <col min="773" max="773" width="33.28515625" style="8" customWidth="1"/>
    <col min="774" max="774" width="8.140625" style="8" customWidth="1"/>
    <col min="775" max="775" width="14.42578125" style="8" customWidth="1"/>
    <col min="776" max="776" width="16.42578125" style="8" customWidth="1"/>
    <col min="777" max="777" width="10.85546875" style="8" customWidth="1"/>
    <col min="778" max="778" width="13.85546875" style="8" customWidth="1"/>
    <col min="779" max="779" width="32" style="8" customWidth="1"/>
    <col min="780" max="1028" width="9.140625" style="8"/>
    <col min="1029" max="1029" width="33.28515625" style="8" customWidth="1"/>
    <col min="1030" max="1030" width="8.140625" style="8" customWidth="1"/>
    <col min="1031" max="1031" width="14.42578125" style="8" customWidth="1"/>
    <col min="1032" max="1032" width="16.42578125" style="8" customWidth="1"/>
    <col min="1033" max="1033" width="10.85546875" style="8" customWidth="1"/>
    <col min="1034" max="1034" width="13.85546875" style="8" customWidth="1"/>
    <col min="1035" max="1035" width="32" style="8" customWidth="1"/>
    <col min="1036" max="1284" width="9.140625" style="8"/>
    <col min="1285" max="1285" width="33.28515625" style="8" customWidth="1"/>
    <col min="1286" max="1286" width="8.140625" style="8" customWidth="1"/>
    <col min="1287" max="1287" width="14.42578125" style="8" customWidth="1"/>
    <col min="1288" max="1288" width="16.42578125" style="8" customWidth="1"/>
    <col min="1289" max="1289" width="10.85546875" style="8" customWidth="1"/>
    <col min="1290" max="1290" width="13.85546875" style="8" customWidth="1"/>
    <col min="1291" max="1291" width="32" style="8" customWidth="1"/>
    <col min="1292" max="1540" width="9.140625" style="8"/>
    <col min="1541" max="1541" width="33.28515625" style="8" customWidth="1"/>
    <col min="1542" max="1542" width="8.140625" style="8" customWidth="1"/>
    <col min="1543" max="1543" width="14.42578125" style="8" customWidth="1"/>
    <col min="1544" max="1544" width="16.42578125" style="8" customWidth="1"/>
    <col min="1545" max="1545" width="10.85546875" style="8" customWidth="1"/>
    <col min="1546" max="1546" width="13.85546875" style="8" customWidth="1"/>
    <col min="1547" max="1547" width="32" style="8" customWidth="1"/>
    <col min="1548" max="1796" width="9.140625" style="8"/>
    <col min="1797" max="1797" width="33.28515625" style="8" customWidth="1"/>
    <col min="1798" max="1798" width="8.140625" style="8" customWidth="1"/>
    <col min="1799" max="1799" width="14.42578125" style="8" customWidth="1"/>
    <col min="1800" max="1800" width="16.42578125" style="8" customWidth="1"/>
    <col min="1801" max="1801" width="10.85546875" style="8" customWidth="1"/>
    <col min="1802" max="1802" width="13.85546875" style="8" customWidth="1"/>
    <col min="1803" max="1803" width="32" style="8" customWidth="1"/>
    <col min="1804" max="2052" width="9.140625" style="8"/>
    <col min="2053" max="2053" width="33.28515625" style="8" customWidth="1"/>
    <col min="2054" max="2054" width="8.140625" style="8" customWidth="1"/>
    <col min="2055" max="2055" width="14.42578125" style="8" customWidth="1"/>
    <col min="2056" max="2056" width="16.42578125" style="8" customWidth="1"/>
    <col min="2057" max="2057" width="10.85546875" style="8" customWidth="1"/>
    <col min="2058" max="2058" width="13.85546875" style="8" customWidth="1"/>
    <col min="2059" max="2059" width="32" style="8" customWidth="1"/>
    <col min="2060" max="2308" width="9.140625" style="8"/>
    <col min="2309" max="2309" width="33.28515625" style="8" customWidth="1"/>
    <col min="2310" max="2310" width="8.140625" style="8" customWidth="1"/>
    <col min="2311" max="2311" width="14.42578125" style="8" customWidth="1"/>
    <col min="2312" max="2312" width="16.42578125" style="8" customWidth="1"/>
    <col min="2313" max="2313" width="10.85546875" style="8" customWidth="1"/>
    <col min="2314" max="2314" width="13.85546875" style="8" customWidth="1"/>
    <col min="2315" max="2315" width="32" style="8" customWidth="1"/>
    <col min="2316" max="2564" width="9.140625" style="8"/>
    <col min="2565" max="2565" width="33.28515625" style="8" customWidth="1"/>
    <col min="2566" max="2566" width="8.140625" style="8" customWidth="1"/>
    <col min="2567" max="2567" width="14.42578125" style="8" customWidth="1"/>
    <col min="2568" max="2568" width="16.42578125" style="8" customWidth="1"/>
    <col min="2569" max="2569" width="10.85546875" style="8" customWidth="1"/>
    <col min="2570" max="2570" width="13.85546875" style="8" customWidth="1"/>
    <col min="2571" max="2571" width="32" style="8" customWidth="1"/>
    <col min="2572" max="2820" width="9.140625" style="8"/>
    <col min="2821" max="2821" width="33.28515625" style="8" customWidth="1"/>
    <col min="2822" max="2822" width="8.140625" style="8" customWidth="1"/>
    <col min="2823" max="2823" width="14.42578125" style="8" customWidth="1"/>
    <col min="2824" max="2824" width="16.42578125" style="8" customWidth="1"/>
    <col min="2825" max="2825" width="10.85546875" style="8" customWidth="1"/>
    <col min="2826" max="2826" width="13.85546875" style="8" customWidth="1"/>
    <col min="2827" max="2827" width="32" style="8" customWidth="1"/>
    <col min="2828" max="3076" width="9.140625" style="8"/>
    <col min="3077" max="3077" width="33.28515625" style="8" customWidth="1"/>
    <col min="3078" max="3078" width="8.140625" style="8" customWidth="1"/>
    <col min="3079" max="3079" width="14.42578125" style="8" customWidth="1"/>
    <col min="3080" max="3080" width="16.42578125" style="8" customWidth="1"/>
    <col min="3081" max="3081" width="10.85546875" style="8" customWidth="1"/>
    <col min="3082" max="3082" width="13.85546875" style="8" customWidth="1"/>
    <col min="3083" max="3083" width="32" style="8" customWidth="1"/>
    <col min="3084" max="3332" width="9.140625" style="8"/>
    <col min="3333" max="3333" width="33.28515625" style="8" customWidth="1"/>
    <col min="3334" max="3334" width="8.140625" style="8" customWidth="1"/>
    <col min="3335" max="3335" width="14.42578125" style="8" customWidth="1"/>
    <col min="3336" max="3336" width="16.42578125" style="8" customWidth="1"/>
    <col min="3337" max="3337" width="10.85546875" style="8" customWidth="1"/>
    <col min="3338" max="3338" width="13.85546875" style="8" customWidth="1"/>
    <col min="3339" max="3339" width="32" style="8" customWidth="1"/>
    <col min="3340" max="3588" width="9.140625" style="8"/>
    <col min="3589" max="3589" width="33.28515625" style="8" customWidth="1"/>
    <col min="3590" max="3590" width="8.140625" style="8" customWidth="1"/>
    <col min="3591" max="3591" width="14.42578125" style="8" customWidth="1"/>
    <col min="3592" max="3592" width="16.42578125" style="8" customWidth="1"/>
    <col min="3593" max="3593" width="10.85546875" style="8" customWidth="1"/>
    <col min="3594" max="3594" width="13.85546875" style="8" customWidth="1"/>
    <col min="3595" max="3595" width="32" style="8" customWidth="1"/>
    <col min="3596" max="3844" width="9.140625" style="8"/>
    <col min="3845" max="3845" width="33.28515625" style="8" customWidth="1"/>
    <col min="3846" max="3846" width="8.140625" style="8" customWidth="1"/>
    <col min="3847" max="3847" width="14.42578125" style="8" customWidth="1"/>
    <col min="3848" max="3848" width="16.42578125" style="8" customWidth="1"/>
    <col min="3849" max="3849" width="10.85546875" style="8" customWidth="1"/>
    <col min="3850" max="3850" width="13.85546875" style="8" customWidth="1"/>
    <col min="3851" max="3851" width="32" style="8" customWidth="1"/>
    <col min="3852" max="4100" width="9.140625" style="8"/>
    <col min="4101" max="4101" width="33.28515625" style="8" customWidth="1"/>
    <col min="4102" max="4102" width="8.140625" style="8" customWidth="1"/>
    <col min="4103" max="4103" width="14.42578125" style="8" customWidth="1"/>
    <col min="4104" max="4104" width="16.42578125" style="8" customWidth="1"/>
    <col min="4105" max="4105" width="10.85546875" style="8" customWidth="1"/>
    <col min="4106" max="4106" width="13.85546875" style="8" customWidth="1"/>
    <col min="4107" max="4107" width="32" style="8" customWidth="1"/>
    <col min="4108" max="4356" width="9.140625" style="8"/>
    <col min="4357" max="4357" width="33.28515625" style="8" customWidth="1"/>
    <col min="4358" max="4358" width="8.140625" style="8" customWidth="1"/>
    <col min="4359" max="4359" width="14.42578125" style="8" customWidth="1"/>
    <col min="4360" max="4360" width="16.42578125" style="8" customWidth="1"/>
    <col min="4361" max="4361" width="10.85546875" style="8" customWidth="1"/>
    <col min="4362" max="4362" width="13.85546875" style="8" customWidth="1"/>
    <col min="4363" max="4363" width="32" style="8" customWidth="1"/>
    <col min="4364" max="4612" width="9.140625" style="8"/>
    <col min="4613" max="4613" width="33.28515625" style="8" customWidth="1"/>
    <col min="4614" max="4614" width="8.140625" style="8" customWidth="1"/>
    <col min="4615" max="4615" width="14.42578125" style="8" customWidth="1"/>
    <col min="4616" max="4616" width="16.42578125" style="8" customWidth="1"/>
    <col min="4617" max="4617" width="10.85546875" style="8" customWidth="1"/>
    <col min="4618" max="4618" width="13.85546875" style="8" customWidth="1"/>
    <col min="4619" max="4619" width="32" style="8" customWidth="1"/>
    <col min="4620" max="4868" width="9.140625" style="8"/>
    <col min="4869" max="4869" width="33.28515625" style="8" customWidth="1"/>
    <col min="4870" max="4870" width="8.140625" style="8" customWidth="1"/>
    <col min="4871" max="4871" width="14.42578125" style="8" customWidth="1"/>
    <col min="4872" max="4872" width="16.42578125" style="8" customWidth="1"/>
    <col min="4873" max="4873" width="10.85546875" style="8" customWidth="1"/>
    <col min="4874" max="4874" width="13.85546875" style="8" customWidth="1"/>
    <col min="4875" max="4875" width="32" style="8" customWidth="1"/>
    <col min="4876" max="5124" width="9.140625" style="8"/>
    <col min="5125" max="5125" width="33.28515625" style="8" customWidth="1"/>
    <col min="5126" max="5126" width="8.140625" style="8" customWidth="1"/>
    <col min="5127" max="5127" width="14.42578125" style="8" customWidth="1"/>
    <col min="5128" max="5128" width="16.42578125" style="8" customWidth="1"/>
    <col min="5129" max="5129" width="10.85546875" style="8" customWidth="1"/>
    <col min="5130" max="5130" width="13.85546875" style="8" customWidth="1"/>
    <col min="5131" max="5131" width="32" style="8" customWidth="1"/>
    <col min="5132" max="5380" width="9.140625" style="8"/>
    <col min="5381" max="5381" width="33.28515625" style="8" customWidth="1"/>
    <col min="5382" max="5382" width="8.140625" style="8" customWidth="1"/>
    <col min="5383" max="5383" width="14.42578125" style="8" customWidth="1"/>
    <col min="5384" max="5384" width="16.42578125" style="8" customWidth="1"/>
    <col min="5385" max="5385" width="10.85546875" style="8" customWidth="1"/>
    <col min="5386" max="5386" width="13.85546875" style="8" customWidth="1"/>
    <col min="5387" max="5387" width="32" style="8" customWidth="1"/>
    <col min="5388" max="5636" width="9.140625" style="8"/>
    <col min="5637" max="5637" width="33.28515625" style="8" customWidth="1"/>
    <col min="5638" max="5638" width="8.140625" style="8" customWidth="1"/>
    <col min="5639" max="5639" width="14.42578125" style="8" customWidth="1"/>
    <col min="5640" max="5640" width="16.42578125" style="8" customWidth="1"/>
    <col min="5641" max="5641" width="10.85546875" style="8" customWidth="1"/>
    <col min="5642" max="5642" width="13.85546875" style="8" customWidth="1"/>
    <col min="5643" max="5643" width="32" style="8" customWidth="1"/>
    <col min="5644" max="5892" width="9.140625" style="8"/>
    <col min="5893" max="5893" width="33.28515625" style="8" customWidth="1"/>
    <col min="5894" max="5894" width="8.140625" style="8" customWidth="1"/>
    <col min="5895" max="5895" width="14.42578125" style="8" customWidth="1"/>
    <col min="5896" max="5896" width="16.42578125" style="8" customWidth="1"/>
    <col min="5897" max="5897" width="10.85546875" style="8" customWidth="1"/>
    <col min="5898" max="5898" width="13.85546875" style="8" customWidth="1"/>
    <col min="5899" max="5899" width="32" style="8" customWidth="1"/>
    <col min="5900" max="6148" width="9.140625" style="8"/>
    <col min="6149" max="6149" width="33.28515625" style="8" customWidth="1"/>
    <col min="6150" max="6150" width="8.140625" style="8" customWidth="1"/>
    <col min="6151" max="6151" width="14.42578125" style="8" customWidth="1"/>
    <col min="6152" max="6152" width="16.42578125" style="8" customWidth="1"/>
    <col min="6153" max="6153" width="10.85546875" style="8" customWidth="1"/>
    <col min="6154" max="6154" width="13.85546875" style="8" customWidth="1"/>
    <col min="6155" max="6155" width="32" style="8" customWidth="1"/>
    <col min="6156" max="6404" width="9.140625" style="8"/>
    <col min="6405" max="6405" width="33.28515625" style="8" customWidth="1"/>
    <col min="6406" max="6406" width="8.140625" style="8" customWidth="1"/>
    <col min="6407" max="6407" width="14.42578125" style="8" customWidth="1"/>
    <col min="6408" max="6408" width="16.42578125" style="8" customWidth="1"/>
    <col min="6409" max="6409" width="10.85546875" style="8" customWidth="1"/>
    <col min="6410" max="6410" width="13.85546875" style="8" customWidth="1"/>
    <col min="6411" max="6411" width="32" style="8" customWidth="1"/>
    <col min="6412" max="6660" width="9.140625" style="8"/>
    <col min="6661" max="6661" width="33.28515625" style="8" customWidth="1"/>
    <col min="6662" max="6662" width="8.140625" style="8" customWidth="1"/>
    <col min="6663" max="6663" width="14.42578125" style="8" customWidth="1"/>
    <col min="6664" max="6664" width="16.42578125" style="8" customWidth="1"/>
    <col min="6665" max="6665" width="10.85546875" style="8" customWidth="1"/>
    <col min="6666" max="6666" width="13.85546875" style="8" customWidth="1"/>
    <col min="6667" max="6667" width="32" style="8" customWidth="1"/>
    <col min="6668" max="6916" width="9.140625" style="8"/>
    <col min="6917" max="6917" width="33.28515625" style="8" customWidth="1"/>
    <col min="6918" max="6918" width="8.140625" style="8" customWidth="1"/>
    <col min="6919" max="6919" width="14.42578125" style="8" customWidth="1"/>
    <col min="6920" max="6920" width="16.42578125" style="8" customWidth="1"/>
    <col min="6921" max="6921" width="10.85546875" style="8" customWidth="1"/>
    <col min="6922" max="6922" width="13.85546875" style="8" customWidth="1"/>
    <col min="6923" max="6923" width="32" style="8" customWidth="1"/>
    <col min="6924" max="7172" width="9.140625" style="8"/>
    <col min="7173" max="7173" width="33.28515625" style="8" customWidth="1"/>
    <col min="7174" max="7174" width="8.140625" style="8" customWidth="1"/>
    <col min="7175" max="7175" width="14.42578125" style="8" customWidth="1"/>
    <col min="7176" max="7176" width="16.42578125" style="8" customWidth="1"/>
    <col min="7177" max="7177" width="10.85546875" style="8" customWidth="1"/>
    <col min="7178" max="7178" width="13.85546875" style="8" customWidth="1"/>
    <col min="7179" max="7179" width="32" style="8" customWidth="1"/>
    <col min="7180" max="7428" width="9.140625" style="8"/>
    <col min="7429" max="7429" width="33.28515625" style="8" customWidth="1"/>
    <col min="7430" max="7430" width="8.140625" style="8" customWidth="1"/>
    <col min="7431" max="7431" width="14.42578125" style="8" customWidth="1"/>
    <col min="7432" max="7432" width="16.42578125" style="8" customWidth="1"/>
    <col min="7433" max="7433" width="10.85546875" style="8" customWidth="1"/>
    <col min="7434" max="7434" width="13.85546875" style="8" customWidth="1"/>
    <col min="7435" max="7435" width="32" style="8" customWidth="1"/>
    <col min="7436" max="7684" width="9.140625" style="8"/>
    <col min="7685" max="7685" width="33.28515625" style="8" customWidth="1"/>
    <col min="7686" max="7686" width="8.140625" style="8" customWidth="1"/>
    <col min="7687" max="7687" width="14.42578125" style="8" customWidth="1"/>
    <col min="7688" max="7688" width="16.42578125" style="8" customWidth="1"/>
    <col min="7689" max="7689" width="10.85546875" style="8" customWidth="1"/>
    <col min="7690" max="7690" width="13.85546875" style="8" customWidth="1"/>
    <col min="7691" max="7691" width="32" style="8" customWidth="1"/>
    <col min="7692" max="7940" width="9.140625" style="8"/>
    <col min="7941" max="7941" width="33.28515625" style="8" customWidth="1"/>
    <col min="7942" max="7942" width="8.140625" style="8" customWidth="1"/>
    <col min="7943" max="7943" width="14.42578125" style="8" customWidth="1"/>
    <col min="7944" max="7944" width="16.42578125" style="8" customWidth="1"/>
    <col min="7945" max="7945" width="10.85546875" style="8" customWidth="1"/>
    <col min="7946" max="7946" width="13.85546875" style="8" customWidth="1"/>
    <col min="7947" max="7947" width="32" style="8" customWidth="1"/>
    <col min="7948" max="8196" width="9.140625" style="8"/>
    <col min="8197" max="8197" width="33.28515625" style="8" customWidth="1"/>
    <col min="8198" max="8198" width="8.140625" style="8" customWidth="1"/>
    <col min="8199" max="8199" width="14.42578125" style="8" customWidth="1"/>
    <col min="8200" max="8200" width="16.42578125" style="8" customWidth="1"/>
    <col min="8201" max="8201" width="10.85546875" style="8" customWidth="1"/>
    <col min="8202" max="8202" width="13.85546875" style="8" customWidth="1"/>
    <col min="8203" max="8203" width="32" style="8" customWidth="1"/>
    <col min="8204" max="8452" width="9.140625" style="8"/>
    <col min="8453" max="8453" width="33.28515625" style="8" customWidth="1"/>
    <col min="8454" max="8454" width="8.140625" style="8" customWidth="1"/>
    <col min="8455" max="8455" width="14.42578125" style="8" customWidth="1"/>
    <col min="8456" max="8456" width="16.42578125" style="8" customWidth="1"/>
    <col min="8457" max="8457" width="10.85546875" style="8" customWidth="1"/>
    <col min="8458" max="8458" width="13.85546875" style="8" customWidth="1"/>
    <col min="8459" max="8459" width="32" style="8" customWidth="1"/>
    <col min="8460" max="8708" width="9.140625" style="8"/>
    <col min="8709" max="8709" width="33.28515625" style="8" customWidth="1"/>
    <col min="8710" max="8710" width="8.140625" style="8" customWidth="1"/>
    <col min="8711" max="8711" width="14.42578125" style="8" customWidth="1"/>
    <col min="8712" max="8712" width="16.42578125" style="8" customWidth="1"/>
    <col min="8713" max="8713" width="10.85546875" style="8" customWidth="1"/>
    <col min="8714" max="8714" width="13.85546875" style="8" customWidth="1"/>
    <col min="8715" max="8715" width="32" style="8" customWidth="1"/>
    <col min="8716" max="8964" width="9.140625" style="8"/>
    <col min="8965" max="8965" width="33.28515625" style="8" customWidth="1"/>
    <col min="8966" max="8966" width="8.140625" style="8" customWidth="1"/>
    <col min="8967" max="8967" width="14.42578125" style="8" customWidth="1"/>
    <col min="8968" max="8968" width="16.42578125" style="8" customWidth="1"/>
    <col min="8969" max="8969" width="10.85546875" style="8" customWidth="1"/>
    <col min="8970" max="8970" width="13.85546875" style="8" customWidth="1"/>
    <col min="8971" max="8971" width="32" style="8" customWidth="1"/>
    <col min="8972" max="9220" width="9.140625" style="8"/>
    <col min="9221" max="9221" width="33.28515625" style="8" customWidth="1"/>
    <col min="9222" max="9222" width="8.140625" style="8" customWidth="1"/>
    <col min="9223" max="9223" width="14.42578125" style="8" customWidth="1"/>
    <col min="9224" max="9224" width="16.42578125" style="8" customWidth="1"/>
    <col min="9225" max="9225" width="10.85546875" style="8" customWidth="1"/>
    <col min="9226" max="9226" width="13.85546875" style="8" customWidth="1"/>
    <col min="9227" max="9227" width="32" style="8" customWidth="1"/>
    <col min="9228" max="9476" width="9.140625" style="8"/>
    <col min="9477" max="9477" width="33.28515625" style="8" customWidth="1"/>
    <col min="9478" max="9478" width="8.140625" style="8" customWidth="1"/>
    <col min="9479" max="9479" width="14.42578125" style="8" customWidth="1"/>
    <col min="9480" max="9480" width="16.42578125" style="8" customWidth="1"/>
    <col min="9481" max="9481" width="10.85546875" style="8" customWidth="1"/>
    <col min="9482" max="9482" width="13.85546875" style="8" customWidth="1"/>
    <col min="9483" max="9483" width="32" style="8" customWidth="1"/>
    <col min="9484" max="9732" width="9.140625" style="8"/>
    <col min="9733" max="9733" width="33.28515625" style="8" customWidth="1"/>
    <col min="9734" max="9734" width="8.140625" style="8" customWidth="1"/>
    <col min="9735" max="9735" width="14.42578125" style="8" customWidth="1"/>
    <col min="9736" max="9736" width="16.42578125" style="8" customWidth="1"/>
    <col min="9737" max="9737" width="10.85546875" style="8" customWidth="1"/>
    <col min="9738" max="9738" width="13.85546875" style="8" customWidth="1"/>
    <col min="9739" max="9739" width="32" style="8" customWidth="1"/>
    <col min="9740" max="9988" width="9.140625" style="8"/>
    <col min="9989" max="9989" width="33.28515625" style="8" customWidth="1"/>
    <col min="9990" max="9990" width="8.140625" style="8" customWidth="1"/>
    <col min="9991" max="9991" width="14.42578125" style="8" customWidth="1"/>
    <col min="9992" max="9992" width="16.42578125" style="8" customWidth="1"/>
    <col min="9993" max="9993" width="10.85546875" style="8" customWidth="1"/>
    <col min="9994" max="9994" width="13.85546875" style="8" customWidth="1"/>
    <col min="9995" max="9995" width="32" style="8" customWidth="1"/>
    <col min="9996" max="10244" width="9.140625" style="8"/>
    <col min="10245" max="10245" width="33.28515625" style="8" customWidth="1"/>
    <col min="10246" max="10246" width="8.140625" style="8" customWidth="1"/>
    <col min="10247" max="10247" width="14.42578125" style="8" customWidth="1"/>
    <col min="10248" max="10248" width="16.42578125" style="8" customWidth="1"/>
    <col min="10249" max="10249" width="10.85546875" style="8" customWidth="1"/>
    <col min="10250" max="10250" width="13.85546875" style="8" customWidth="1"/>
    <col min="10251" max="10251" width="32" style="8" customWidth="1"/>
    <col min="10252" max="10500" width="9.140625" style="8"/>
    <col min="10501" max="10501" width="33.28515625" style="8" customWidth="1"/>
    <col min="10502" max="10502" width="8.140625" style="8" customWidth="1"/>
    <col min="10503" max="10503" width="14.42578125" style="8" customWidth="1"/>
    <col min="10504" max="10504" width="16.42578125" style="8" customWidth="1"/>
    <col min="10505" max="10505" width="10.85546875" style="8" customWidth="1"/>
    <col min="10506" max="10506" width="13.85546875" style="8" customWidth="1"/>
    <col min="10507" max="10507" width="32" style="8" customWidth="1"/>
    <col min="10508" max="10756" width="9.140625" style="8"/>
    <col min="10757" max="10757" width="33.28515625" style="8" customWidth="1"/>
    <col min="10758" max="10758" width="8.140625" style="8" customWidth="1"/>
    <col min="10759" max="10759" width="14.42578125" style="8" customWidth="1"/>
    <col min="10760" max="10760" width="16.42578125" style="8" customWidth="1"/>
    <col min="10761" max="10761" width="10.85546875" style="8" customWidth="1"/>
    <col min="10762" max="10762" width="13.85546875" style="8" customWidth="1"/>
    <col min="10763" max="10763" width="32" style="8" customWidth="1"/>
    <col min="10764" max="11012" width="9.140625" style="8"/>
    <col min="11013" max="11013" width="33.28515625" style="8" customWidth="1"/>
    <col min="11014" max="11014" width="8.140625" style="8" customWidth="1"/>
    <col min="11015" max="11015" width="14.42578125" style="8" customWidth="1"/>
    <col min="11016" max="11016" width="16.42578125" style="8" customWidth="1"/>
    <col min="11017" max="11017" width="10.85546875" style="8" customWidth="1"/>
    <col min="11018" max="11018" width="13.85546875" style="8" customWidth="1"/>
    <col min="11019" max="11019" width="32" style="8" customWidth="1"/>
    <col min="11020" max="11268" width="9.140625" style="8"/>
    <col min="11269" max="11269" width="33.28515625" style="8" customWidth="1"/>
    <col min="11270" max="11270" width="8.140625" style="8" customWidth="1"/>
    <col min="11271" max="11271" width="14.42578125" style="8" customWidth="1"/>
    <col min="11272" max="11272" width="16.42578125" style="8" customWidth="1"/>
    <col min="11273" max="11273" width="10.85546875" style="8" customWidth="1"/>
    <col min="11274" max="11274" width="13.85546875" style="8" customWidth="1"/>
    <col min="11275" max="11275" width="32" style="8" customWidth="1"/>
    <col min="11276" max="11524" width="9.140625" style="8"/>
    <col min="11525" max="11525" width="33.28515625" style="8" customWidth="1"/>
    <col min="11526" max="11526" width="8.140625" style="8" customWidth="1"/>
    <col min="11527" max="11527" width="14.42578125" style="8" customWidth="1"/>
    <col min="11528" max="11528" width="16.42578125" style="8" customWidth="1"/>
    <col min="11529" max="11529" width="10.85546875" style="8" customWidth="1"/>
    <col min="11530" max="11530" width="13.85546875" style="8" customWidth="1"/>
    <col min="11531" max="11531" width="32" style="8" customWidth="1"/>
    <col min="11532" max="11780" width="9.140625" style="8"/>
    <col min="11781" max="11781" width="33.28515625" style="8" customWidth="1"/>
    <col min="11782" max="11782" width="8.140625" style="8" customWidth="1"/>
    <col min="11783" max="11783" width="14.42578125" style="8" customWidth="1"/>
    <col min="11784" max="11784" width="16.42578125" style="8" customWidth="1"/>
    <col min="11785" max="11785" width="10.85546875" style="8" customWidth="1"/>
    <col min="11786" max="11786" width="13.85546875" style="8" customWidth="1"/>
    <col min="11787" max="11787" width="32" style="8" customWidth="1"/>
    <col min="11788" max="12036" width="9.140625" style="8"/>
    <col min="12037" max="12037" width="33.28515625" style="8" customWidth="1"/>
    <col min="12038" max="12038" width="8.140625" style="8" customWidth="1"/>
    <col min="12039" max="12039" width="14.42578125" style="8" customWidth="1"/>
    <col min="12040" max="12040" width="16.42578125" style="8" customWidth="1"/>
    <col min="12041" max="12041" width="10.85546875" style="8" customWidth="1"/>
    <col min="12042" max="12042" width="13.85546875" style="8" customWidth="1"/>
    <col min="12043" max="12043" width="32" style="8" customWidth="1"/>
    <col min="12044" max="12292" width="9.140625" style="8"/>
    <col min="12293" max="12293" width="33.28515625" style="8" customWidth="1"/>
    <col min="12294" max="12294" width="8.140625" style="8" customWidth="1"/>
    <col min="12295" max="12295" width="14.42578125" style="8" customWidth="1"/>
    <col min="12296" max="12296" width="16.42578125" style="8" customWidth="1"/>
    <col min="12297" max="12297" width="10.85546875" style="8" customWidth="1"/>
    <col min="12298" max="12298" width="13.85546875" style="8" customWidth="1"/>
    <col min="12299" max="12299" width="32" style="8" customWidth="1"/>
    <col min="12300" max="12548" width="9.140625" style="8"/>
    <col min="12549" max="12549" width="33.28515625" style="8" customWidth="1"/>
    <col min="12550" max="12550" width="8.140625" style="8" customWidth="1"/>
    <col min="12551" max="12551" width="14.42578125" style="8" customWidth="1"/>
    <col min="12552" max="12552" width="16.42578125" style="8" customWidth="1"/>
    <col min="12553" max="12553" width="10.85546875" style="8" customWidth="1"/>
    <col min="12554" max="12554" width="13.85546875" style="8" customWidth="1"/>
    <col min="12555" max="12555" width="32" style="8" customWidth="1"/>
    <col min="12556" max="12804" width="9.140625" style="8"/>
    <col min="12805" max="12805" width="33.28515625" style="8" customWidth="1"/>
    <col min="12806" max="12806" width="8.140625" style="8" customWidth="1"/>
    <col min="12807" max="12807" width="14.42578125" style="8" customWidth="1"/>
    <col min="12808" max="12808" width="16.42578125" style="8" customWidth="1"/>
    <col min="12809" max="12809" width="10.85546875" style="8" customWidth="1"/>
    <col min="12810" max="12810" width="13.85546875" style="8" customWidth="1"/>
    <col min="12811" max="12811" width="32" style="8" customWidth="1"/>
    <col min="12812" max="13060" width="9.140625" style="8"/>
    <col min="13061" max="13061" width="33.28515625" style="8" customWidth="1"/>
    <col min="13062" max="13062" width="8.140625" style="8" customWidth="1"/>
    <col min="13063" max="13063" width="14.42578125" style="8" customWidth="1"/>
    <col min="13064" max="13064" width="16.42578125" style="8" customWidth="1"/>
    <col min="13065" max="13065" width="10.85546875" style="8" customWidth="1"/>
    <col min="13066" max="13066" width="13.85546875" style="8" customWidth="1"/>
    <col min="13067" max="13067" width="32" style="8" customWidth="1"/>
    <col min="13068" max="13316" width="9.140625" style="8"/>
    <col min="13317" max="13317" width="33.28515625" style="8" customWidth="1"/>
    <col min="13318" max="13318" width="8.140625" style="8" customWidth="1"/>
    <col min="13319" max="13319" width="14.42578125" style="8" customWidth="1"/>
    <col min="13320" max="13320" width="16.42578125" style="8" customWidth="1"/>
    <col min="13321" max="13321" width="10.85546875" style="8" customWidth="1"/>
    <col min="13322" max="13322" width="13.85546875" style="8" customWidth="1"/>
    <col min="13323" max="13323" width="32" style="8" customWidth="1"/>
    <col min="13324" max="13572" width="9.140625" style="8"/>
    <col min="13573" max="13573" width="33.28515625" style="8" customWidth="1"/>
    <col min="13574" max="13574" width="8.140625" style="8" customWidth="1"/>
    <col min="13575" max="13575" width="14.42578125" style="8" customWidth="1"/>
    <col min="13576" max="13576" width="16.42578125" style="8" customWidth="1"/>
    <col min="13577" max="13577" width="10.85546875" style="8" customWidth="1"/>
    <col min="13578" max="13578" width="13.85546875" style="8" customWidth="1"/>
    <col min="13579" max="13579" width="32" style="8" customWidth="1"/>
    <col min="13580" max="13828" width="9.140625" style="8"/>
    <col min="13829" max="13829" width="33.28515625" style="8" customWidth="1"/>
    <col min="13830" max="13830" width="8.140625" style="8" customWidth="1"/>
    <col min="13831" max="13831" width="14.42578125" style="8" customWidth="1"/>
    <col min="13832" max="13832" width="16.42578125" style="8" customWidth="1"/>
    <col min="13833" max="13833" width="10.85546875" style="8" customWidth="1"/>
    <col min="13834" max="13834" width="13.85546875" style="8" customWidth="1"/>
    <col min="13835" max="13835" width="32" style="8" customWidth="1"/>
    <col min="13836" max="14084" width="9.140625" style="8"/>
    <col min="14085" max="14085" width="33.28515625" style="8" customWidth="1"/>
    <col min="14086" max="14086" width="8.140625" style="8" customWidth="1"/>
    <col min="14087" max="14087" width="14.42578125" style="8" customWidth="1"/>
    <col min="14088" max="14088" width="16.42578125" style="8" customWidth="1"/>
    <col min="14089" max="14089" width="10.85546875" style="8" customWidth="1"/>
    <col min="14090" max="14090" width="13.85546875" style="8" customWidth="1"/>
    <col min="14091" max="14091" width="32" style="8" customWidth="1"/>
    <col min="14092" max="14340" width="9.140625" style="8"/>
    <col min="14341" max="14341" width="33.28515625" style="8" customWidth="1"/>
    <col min="14342" max="14342" width="8.140625" style="8" customWidth="1"/>
    <col min="14343" max="14343" width="14.42578125" style="8" customWidth="1"/>
    <col min="14344" max="14344" width="16.42578125" style="8" customWidth="1"/>
    <col min="14345" max="14345" width="10.85546875" style="8" customWidth="1"/>
    <col min="14346" max="14346" width="13.85546875" style="8" customWidth="1"/>
    <col min="14347" max="14347" width="32" style="8" customWidth="1"/>
    <col min="14348" max="14596" width="9.140625" style="8"/>
    <col min="14597" max="14597" width="33.28515625" style="8" customWidth="1"/>
    <col min="14598" max="14598" width="8.140625" style="8" customWidth="1"/>
    <col min="14599" max="14599" width="14.42578125" style="8" customWidth="1"/>
    <col min="14600" max="14600" width="16.42578125" style="8" customWidth="1"/>
    <col min="14601" max="14601" width="10.85546875" style="8" customWidth="1"/>
    <col min="14602" max="14602" width="13.85546875" style="8" customWidth="1"/>
    <col min="14603" max="14603" width="32" style="8" customWidth="1"/>
    <col min="14604" max="14852" width="9.140625" style="8"/>
    <col min="14853" max="14853" width="33.28515625" style="8" customWidth="1"/>
    <col min="14854" max="14854" width="8.140625" style="8" customWidth="1"/>
    <col min="14855" max="14855" width="14.42578125" style="8" customWidth="1"/>
    <col min="14856" max="14856" width="16.42578125" style="8" customWidth="1"/>
    <col min="14857" max="14857" width="10.85546875" style="8" customWidth="1"/>
    <col min="14858" max="14858" width="13.85546875" style="8" customWidth="1"/>
    <col min="14859" max="14859" width="32" style="8" customWidth="1"/>
    <col min="14860" max="15108" width="9.140625" style="8"/>
    <col min="15109" max="15109" width="33.28515625" style="8" customWidth="1"/>
    <col min="15110" max="15110" width="8.140625" style="8" customWidth="1"/>
    <col min="15111" max="15111" width="14.42578125" style="8" customWidth="1"/>
    <col min="15112" max="15112" width="16.42578125" style="8" customWidth="1"/>
    <col min="15113" max="15113" width="10.85546875" style="8" customWidth="1"/>
    <col min="15114" max="15114" width="13.85546875" style="8" customWidth="1"/>
    <col min="15115" max="15115" width="32" style="8" customWidth="1"/>
    <col min="15116" max="15364" width="9.140625" style="8"/>
    <col min="15365" max="15365" width="33.28515625" style="8" customWidth="1"/>
    <col min="15366" max="15366" width="8.140625" style="8" customWidth="1"/>
    <col min="15367" max="15367" width="14.42578125" style="8" customWidth="1"/>
    <col min="15368" max="15368" width="16.42578125" style="8" customWidth="1"/>
    <col min="15369" max="15369" width="10.85546875" style="8" customWidth="1"/>
    <col min="15370" max="15370" width="13.85546875" style="8" customWidth="1"/>
    <col min="15371" max="15371" width="32" style="8" customWidth="1"/>
    <col min="15372" max="15620" width="9.140625" style="8"/>
    <col min="15621" max="15621" width="33.28515625" style="8" customWidth="1"/>
    <col min="15622" max="15622" width="8.140625" style="8" customWidth="1"/>
    <col min="15623" max="15623" width="14.42578125" style="8" customWidth="1"/>
    <col min="15624" max="15624" width="16.42578125" style="8" customWidth="1"/>
    <col min="15625" max="15625" width="10.85546875" style="8" customWidth="1"/>
    <col min="15626" max="15626" width="13.85546875" style="8" customWidth="1"/>
    <col min="15627" max="15627" width="32" style="8" customWidth="1"/>
    <col min="15628" max="15876" width="9.140625" style="8"/>
    <col min="15877" max="15877" width="33.28515625" style="8" customWidth="1"/>
    <col min="15878" max="15878" width="8.140625" style="8" customWidth="1"/>
    <col min="15879" max="15879" width="14.42578125" style="8" customWidth="1"/>
    <col min="15880" max="15880" width="16.42578125" style="8" customWidth="1"/>
    <col min="15881" max="15881" width="10.85546875" style="8" customWidth="1"/>
    <col min="15882" max="15882" width="13.85546875" style="8" customWidth="1"/>
    <col min="15883" max="15883" width="32" style="8" customWidth="1"/>
    <col min="15884" max="16132" width="9.140625" style="8"/>
    <col min="16133" max="16133" width="33.28515625" style="8" customWidth="1"/>
    <col min="16134" max="16134" width="8.140625" style="8" customWidth="1"/>
    <col min="16135" max="16135" width="14.42578125" style="8" customWidth="1"/>
    <col min="16136" max="16136" width="16.42578125" style="8" customWidth="1"/>
    <col min="16137" max="16137" width="10.85546875" style="8" customWidth="1"/>
    <col min="16138" max="16138" width="13.85546875" style="8" customWidth="1"/>
    <col min="16139" max="16139" width="32" style="8" customWidth="1"/>
    <col min="16140" max="16384" width="9.140625" style="8"/>
  </cols>
  <sheetData>
    <row r="1" spans="1:41" s="9" customFormat="1" ht="12.75" x14ac:dyDescent="0.2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41" s="9" customFormat="1" ht="12.75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41" s="3" customFormat="1" ht="12.75" thickBot="1" x14ac:dyDescent="0.25">
      <c r="A3" s="3" t="s">
        <v>0</v>
      </c>
    </row>
    <row r="4" spans="1:41" s="3" customFormat="1" ht="96" customHeight="1" x14ac:dyDescent="0.2">
      <c r="A4" s="104"/>
      <c r="B4" s="33" t="s">
        <v>1</v>
      </c>
      <c r="C4" s="34" t="s">
        <v>24</v>
      </c>
      <c r="D4" s="34" t="s">
        <v>25</v>
      </c>
      <c r="E4" s="34" t="s">
        <v>26</v>
      </c>
      <c r="F4" s="35" t="s">
        <v>27</v>
      </c>
      <c r="G4" s="33" t="s">
        <v>1</v>
      </c>
      <c r="H4" s="34" t="s">
        <v>24</v>
      </c>
      <c r="I4" s="34" t="s">
        <v>25</v>
      </c>
      <c r="J4" s="34" t="s">
        <v>26</v>
      </c>
      <c r="K4" s="53" t="s">
        <v>27</v>
      </c>
      <c r="L4" s="33" t="s">
        <v>1</v>
      </c>
      <c r="M4" s="34" t="s">
        <v>24</v>
      </c>
      <c r="N4" s="34" t="s">
        <v>25</v>
      </c>
      <c r="O4" s="34" t="s">
        <v>26</v>
      </c>
      <c r="P4" s="35" t="s">
        <v>27</v>
      </c>
      <c r="Q4" s="33" t="s">
        <v>1</v>
      </c>
      <c r="R4" s="34" t="s">
        <v>24</v>
      </c>
      <c r="S4" s="34" t="s">
        <v>25</v>
      </c>
      <c r="T4" s="34" t="s">
        <v>26</v>
      </c>
      <c r="U4" s="35" t="s">
        <v>27</v>
      </c>
      <c r="V4" s="33" t="s">
        <v>1</v>
      </c>
      <c r="W4" s="34" t="s">
        <v>24</v>
      </c>
      <c r="X4" s="34" t="s">
        <v>25</v>
      </c>
      <c r="Y4" s="34" t="s">
        <v>26</v>
      </c>
      <c r="Z4" s="35" t="s">
        <v>27</v>
      </c>
      <c r="AA4" s="33" t="s">
        <v>1</v>
      </c>
      <c r="AB4" s="34" t="s">
        <v>24</v>
      </c>
      <c r="AC4" s="34" t="s">
        <v>25</v>
      </c>
      <c r="AD4" s="34" t="s">
        <v>26</v>
      </c>
      <c r="AE4" s="35" t="s">
        <v>27</v>
      </c>
      <c r="AF4" s="33" t="s">
        <v>1</v>
      </c>
      <c r="AG4" s="34" t="s">
        <v>24</v>
      </c>
      <c r="AH4" s="34" t="s">
        <v>25</v>
      </c>
      <c r="AI4" s="34" t="s">
        <v>26</v>
      </c>
      <c r="AJ4" s="35" t="s">
        <v>27</v>
      </c>
      <c r="AK4" s="33" t="s">
        <v>1</v>
      </c>
      <c r="AL4" s="34" t="s">
        <v>24</v>
      </c>
      <c r="AM4" s="34" t="s">
        <v>25</v>
      </c>
      <c r="AN4" s="34" t="s">
        <v>26</v>
      </c>
      <c r="AO4" s="35" t="s">
        <v>27</v>
      </c>
    </row>
    <row r="5" spans="1:41" s="3" customFormat="1" ht="16.5" thickBot="1" x14ac:dyDescent="0.25">
      <c r="A5" s="105"/>
      <c r="B5" s="97">
        <v>2014</v>
      </c>
      <c r="C5" s="98"/>
      <c r="D5" s="98"/>
      <c r="E5" s="98"/>
      <c r="F5" s="99"/>
      <c r="G5" s="97">
        <v>2015</v>
      </c>
      <c r="H5" s="98"/>
      <c r="I5" s="98"/>
      <c r="J5" s="98"/>
      <c r="K5" s="98"/>
      <c r="L5" s="93">
        <v>2016</v>
      </c>
      <c r="M5" s="94"/>
      <c r="N5" s="94"/>
      <c r="O5" s="94"/>
      <c r="P5" s="95"/>
      <c r="Q5" s="93">
        <v>2017</v>
      </c>
      <c r="R5" s="94"/>
      <c r="S5" s="94"/>
      <c r="T5" s="94"/>
      <c r="U5" s="95"/>
      <c r="V5" s="93">
        <v>2018</v>
      </c>
      <c r="W5" s="94"/>
      <c r="X5" s="94"/>
      <c r="Y5" s="94"/>
      <c r="Z5" s="95"/>
      <c r="AA5" s="93">
        <v>2019</v>
      </c>
      <c r="AB5" s="94"/>
      <c r="AC5" s="94"/>
      <c r="AD5" s="94"/>
      <c r="AE5" s="95"/>
      <c r="AF5" s="93">
        <v>2020</v>
      </c>
      <c r="AG5" s="94"/>
      <c r="AH5" s="94"/>
      <c r="AI5" s="94"/>
      <c r="AJ5" s="95"/>
      <c r="AK5" s="93">
        <v>2021</v>
      </c>
      <c r="AL5" s="94"/>
      <c r="AM5" s="94"/>
      <c r="AN5" s="94"/>
      <c r="AO5" s="95"/>
    </row>
    <row r="6" spans="1:41" s="6" customFormat="1" ht="12" x14ac:dyDescent="0.2">
      <c r="A6" s="29" t="s">
        <v>1</v>
      </c>
      <c r="B6" s="36">
        <v>6622041.5800000001</v>
      </c>
      <c r="C6" s="28">
        <v>4895501.47</v>
      </c>
      <c r="D6" s="28">
        <v>73.927374373266915</v>
      </c>
      <c r="E6" s="28">
        <v>1726540.1</v>
      </c>
      <c r="F6" s="37">
        <v>26.072625475722251</v>
      </c>
      <c r="G6" s="36">
        <v>4454830.17</v>
      </c>
      <c r="H6" s="28">
        <v>3861894.58</v>
      </c>
      <c r="I6" s="28">
        <v>86.690051755665479</v>
      </c>
      <c r="J6" s="28">
        <v>592935.59</v>
      </c>
      <c r="K6" s="50">
        <v>13.30994824433453</v>
      </c>
      <c r="L6" s="36">
        <v>9778944.6500000004</v>
      </c>
      <c r="M6" s="28">
        <v>6378656.8100000005</v>
      </c>
      <c r="N6" s="28">
        <f>M6/L6*100</f>
        <v>65.228478514805786</v>
      </c>
      <c r="O6" s="28">
        <v>3400287.86</v>
      </c>
      <c r="P6" s="37">
        <f>O6/L6*100</f>
        <v>34.771521689715257</v>
      </c>
      <c r="Q6" s="36">
        <f>R6+T6</f>
        <v>10038200.27</v>
      </c>
      <c r="R6" s="28">
        <f>SUM(R8:R21)</f>
        <v>8778881.5999999996</v>
      </c>
      <c r="S6" s="28">
        <f>R6/Q6*100</f>
        <v>87.454736545119758</v>
      </c>
      <c r="T6" s="28">
        <f>SUM(T8:T21)</f>
        <v>1259318.6700000002</v>
      </c>
      <c r="U6" s="37">
        <f>T6/Q6*100</f>
        <v>12.545263454880246</v>
      </c>
      <c r="V6" s="36">
        <v>8992016.25</v>
      </c>
      <c r="W6" s="28">
        <v>7547977.0199999996</v>
      </c>
      <c r="X6" s="28">
        <v>83.940873883540903</v>
      </c>
      <c r="Y6" s="28">
        <v>1444039.23</v>
      </c>
      <c r="Z6" s="37">
        <v>16.05912611645914</v>
      </c>
      <c r="AA6" s="72">
        <v>7579784.0844799997</v>
      </c>
      <c r="AB6" s="73">
        <v>4577085.725594</v>
      </c>
      <c r="AC6" s="74">
        <v>60.385436769443338</v>
      </c>
      <c r="AD6" s="73">
        <v>3002698.3588859998</v>
      </c>
      <c r="AE6" s="75">
        <v>39.614563230556662</v>
      </c>
      <c r="AF6" s="72">
        <v>5975305.1215679999</v>
      </c>
      <c r="AG6" s="73">
        <v>3220093.3852300001</v>
      </c>
      <c r="AH6" s="74">
        <v>53.890024353852652</v>
      </c>
      <c r="AI6" s="73">
        <v>2755211.7363379998</v>
      </c>
      <c r="AJ6" s="75">
        <v>46.109975646147348</v>
      </c>
      <c r="AK6" s="72">
        <v>7239403.9207419995</v>
      </c>
      <c r="AL6" s="73">
        <v>4002364.6773990002</v>
      </c>
      <c r="AM6" s="74">
        <v>55.28583183391126</v>
      </c>
      <c r="AN6" s="73">
        <v>3237039.2433429998</v>
      </c>
      <c r="AO6" s="75">
        <v>44.714168166088747</v>
      </c>
    </row>
    <row r="7" spans="1:41" s="7" customFormat="1" ht="12" x14ac:dyDescent="0.2">
      <c r="A7" s="30"/>
      <c r="B7" s="100"/>
      <c r="C7" s="101"/>
      <c r="D7" s="101"/>
      <c r="E7" s="101"/>
      <c r="F7" s="102"/>
      <c r="G7" s="100"/>
      <c r="H7" s="101"/>
      <c r="I7" s="101"/>
      <c r="J7" s="101"/>
      <c r="K7" s="103"/>
      <c r="L7" s="45"/>
      <c r="M7" s="46"/>
      <c r="N7" s="47"/>
      <c r="O7" s="46"/>
      <c r="P7" s="48"/>
      <c r="Q7" s="45"/>
      <c r="R7" s="46"/>
      <c r="S7" s="47"/>
      <c r="T7" s="46"/>
      <c r="U7" s="48"/>
      <c r="V7" s="45"/>
      <c r="W7" s="46"/>
      <c r="X7" s="47"/>
      <c r="Y7" s="46"/>
      <c r="Z7" s="48"/>
      <c r="AA7" s="76"/>
      <c r="AB7" s="68"/>
      <c r="AC7" s="69"/>
      <c r="AD7" s="68"/>
      <c r="AE7" s="77"/>
      <c r="AF7" s="76"/>
      <c r="AG7" s="68"/>
      <c r="AH7" s="69"/>
      <c r="AI7" s="68"/>
      <c r="AJ7" s="77"/>
      <c r="AK7" s="76"/>
      <c r="AL7" s="68"/>
      <c r="AM7" s="69"/>
      <c r="AN7" s="68"/>
      <c r="AO7" s="77"/>
    </row>
    <row r="8" spans="1:41" s="7" customFormat="1" ht="12" x14ac:dyDescent="0.2">
      <c r="A8" s="31" t="s">
        <v>2</v>
      </c>
      <c r="B8" s="38">
        <v>1062425.31</v>
      </c>
      <c r="C8" s="27">
        <v>596325.26</v>
      </c>
      <c r="D8" s="27">
        <v>56.128676000762823</v>
      </c>
      <c r="E8" s="27">
        <v>466100.06</v>
      </c>
      <c r="F8" s="39">
        <v>43.871324940479809</v>
      </c>
      <c r="G8" s="38">
        <v>380353.27</v>
      </c>
      <c r="H8" s="27">
        <v>260212.49</v>
      </c>
      <c r="I8" s="27">
        <v>68.41337002308407</v>
      </c>
      <c r="J8" s="27">
        <v>120140.77</v>
      </c>
      <c r="K8" s="51">
        <v>31.586627347781182</v>
      </c>
      <c r="L8" s="38">
        <v>3308513.21</v>
      </c>
      <c r="M8" s="27">
        <v>1986111.46</v>
      </c>
      <c r="N8" s="27">
        <f>M8/L8*100</f>
        <v>60.030331872243003</v>
      </c>
      <c r="O8" s="27">
        <v>1322401.77</v>
      </c>
      <c r="P8" s="39">
        <f>O8/L8*100</f>
        <v>39.969668732258143</v>
      </c>
      <c r="Q8" s="36">
        <f>R8+T8</f>
        <v>777718.76</v>
      </c>
      <c r="R8" s="27">
        <v>263362.65999999997</v>
      </c>
      <c r="S8" s="28">
        <f>R8/Q8*100</f>
        <v>33.863482989660682</v>
      </c>
      <c r="T8" s="27">
        <v>514356.1</v>
      </c>
      <c r="U8" s="37">
        <f>T8/Q8*100</f>
        <v>66.136517010339318</v>
      </c>
      <c r="V8" s="36">
        <v>590401.96</v>
      </c>
      <c r="W8" s="27">
        <v>407091.39</v>
      </c>
      <c r="X8" s="28">
        <v>68.951564794940722</v>
      </c>
      <c r="Y8" s="27">
        <v>183310.56999999998</v>
      </c>
      <c r="Z8" s="37">
        <v>31.048435205059278</v>
      </c>
      <c r="AA8" s="78">
        <v>2386379.297791</v>
      </c>
      <c r="AB8" s="68">
        <v>1750855.9427050001</v>
      </c>
      <c r="AC8" s="69">
        <v>73.368719898203736</v>
      </c>
      <c r="AD8" s="68">
        <v>635523.35508599994</v>
      </c>
      <c r="AE8" s="77">
        <v>26.631280101796261</v>
      </c>
      <c r="AF8" s="78">
        <v>2335280.7808350003</v>
      </c>
      <c r="AG8" s="68">
        <v>1101752.8620270002</v>
      </c>
      <c r="AH8" s="69">
        <v>47.178603578155546</v>
      </c>
      <c r="AI8" s="68">
        <v>1233527.9188080002</v>
      </c>
      <c r="AJ8" s="77">
        <v>52.821396421844454</v>
      </c>
      <c r="AK8" s="78">
        <v>1875596.054218</v>
      </c>
      <c r="AL8" s="68">
        <v>850172.68636399996</v>
      </c>
      <c r="AM8" s="69">
        <v>45.328133659273767</v>
      </c>
      <c r="AN8" s="68">
        <v>1025423.367854</v>
      </c>
      <c r="AO8" s="77">
        <v>54.671866340726226</v>
      </c>
    </row>
    <row r="9" spans="1:41" s="7" customFormat="1" ht="12" x14ac:dyDescent="0.2">
      <c r="A9" s="31" t="s">
        <v>20</v>
      </c>
      <c r="B9" s="38">
        <v>1668597.33</v>
      </c>
      <c r="C9" s="27">
        <v>755829.1</v>
      </c>
      <c r="D9" s="27">
        <v>45.297273728707211</v>
      </c>
      <c r="E9" s="27">
        <v>912768.22</v>
      </c>
      <c r="F9" s="39">
        <v>54.702725671987018</v>
      </c>
      <c r="G9" s="38">
        <v>531872.01</v>
      </c>
      <c r="H9" s="27">
        <v>404819.51</v>
      </c>
      <c r="I9" s="27">
        <v>76.112204137232183</v>
      </c>
      <c r="J9" s="27">
        <v>127052.5</v>
      </c>
      <c r="K9" s="51">
        <v>23.88779586276781</v>
      </c>
      <c r="L9" s="38">
        <v>846681.74</v>
      </c>
      <c r="M9" s="27">
        <v>653697.79</v>
      </c>
      <c r="N9" s="27">
        <f t="shared" ref="N9:N21" si="0">M9/L9*100</f>
        <v>77.207025865468651</v>
      </c>
      <c r="O9" s="27">
        <v>192983.95</v>
      </c>
      <c r="P9" s="39">
        <f t="shared" ref="P9:P21" si="1">O9/L9*100</f>
        <v>22.792974134531356</v>
      </c>
      <c r="Q9" s="36">
        <f t="shared" ref="Q9:Q21" si="2">R9+T9</f>
        <v>788431.42</v>
      </c>
      <c r="R9" s="27">
        <v>675391.65</v>
      </c>
      <c r="S9" s="28">
        <f t="shared" ref="S9:S21" si="3">R9/Q9*100</f>
        <v>85.662701012093095</v>
      </c>
      <c r="T9" s="27">
        <v>113039.77</v>
      </c>
      <c r="U9" s="37">
        <f t="shared" ref="U9:U21" si="4">T9/Q9*100</f>
        <v>14.337298987906898</v>
      </c>
      <c r="V9" s="36">
        <v>555953.04</v>
      </c>
      <c r="W9" s="27">
        <v>119638.48999999999</v>
      </c>
      <c r="X9" s="28">
        <v>21.519531577703034</v>
      </c>
      <c r="Y9" s="27">
        <v>436314.55</v>
      </c>
      <c r="Z9" s="37">
        <v>78.480468422296951</v>
      </c>
      <c r="AA9" s="78">
        <v>1743624.790521</v>
      </c>
      <c r="AB9" s="79">
        <v>1152858.1295749999</v>
      </c>
      <c r="AC9" s="80">
        <v>66.11847547949364</v>
      </c>
      <c r="AD9" s="79">
        <v>590766.66094700003</v>
      </c>
      <c r="AE9" s="81">
        <v>33.881524520563701</v>
      </c>
      <c r="AF9" s="78">
        <v>1139317.034915</v>
      </c>
      <c r="AG9" s="79">
        <v>716174.09886000003</v>
      </c>
      <c r="AH9" s="80">
        <v>62.859948277121212</v>
      </c>
      <c r="AI9" s="79">
        <v>423142.936055</v>
      </c>
      <c r="AJ9" s="81">
        <v>37.140051722878795</v>
      </c>
      <c r="AK9" s="78">
        <v>1692729.0396739999</v>
      </c>
      <c r="AL9" s="79">
        <v>1095015.9333339999</v>
      </c>
      <c r="AM9" s="80">
        <v>64.689380737798857</v>
      </c>
      <c r="AN9" s="79">
        <v>597713.10634199996</v>
      </c>
      <c r="AO9" s="81">
        <v>35.310619262319307</v>
      </c>
    </row>
    <row r="10" spans="1:41" s="7" customFormat="1" ht="12" x14ac:dyDescent="0.2">
      <c r="A10" s="31" t="s">
        <v>3</v>
      </c>
      <c r="B10" s="38">
        <v>844896.87</v>
      </c>
      <c r="C10" s="27">
        <v>811303.97</v>
      </c>
      <c r="D10" s="27">
        <v>96.024023618409188</v>
      </c>
      <c r="E10" s="27">
        <v>33592.910000000003</v>
      </c>
      <c r="F10" s="39">
        <v>3.9759775651672142</v>
      </c>
      <c r="G10" s="38">
        <v>613130.73</v>
      </c>
      <c r="H10" s="27">
        <v>510545.73</v>
      </c>
      <c r="I10" s="27">
        <v>83.268657892909729</v>
      </c>
      <c r="J10" s="27">
        <v>102585</v>
      </c>
      <c r="K10" s="51">
        <v>16.731342107090278</v>
      </c>
      <c r="L10" s="38">
        <v>605215.94999999995</v>
      </c>
      <c r="M10" s="27">
        <v>549629.12</v>
      </c>
      <c r="N10" s="27">
        <f t="shared" si="0"/>
        <v>90.81537259551736</v>
      </c>
      <c r="O10" s="27">
        <v>55586.82</v>
      </c>
      <c r="P10" s="39">
        <f t="shared" si="1"/>
        <v>9.1846257521798638</v>
      </c>
      <c r="Q10" s="36">
        <f t="shared" si="2"/>
        <v>200994.80000000002</v>
      </c>
      <c r="R10" s="27">
        <v>191460.01</v>
      </c>
      <c r="S10" s="28">
        <f t="shared" si="3"/>
        <v>95.256200657927465</v>
      </c>
      <c r="T10" s="27">
        <v>9534.7900000000009</v>
      </c>
      <c r="U10" s="37">
        <f t="shared" si="4"/>
        <v>4.7437993420725313</v>
      </c>
      <c r="V10" s="36">
        <v>99901.6</v>
      </c>
      <c r="W10" s="27">
        <v>45190.57</v>
      </c>
      <c r="X10" s="28">
        <v>45.235081320018892</v>
      </c>
      <c r="Y10" s="27">
        <v>54711.03</v>
      </c>
      <c r="Z10" s="37">
        <v>54.764918679981101</v>
      </c>
      <c r="AA10" s="78">
        <v>197182.90457800002</v>
      </c>
      <c r="AB10" s="68">
        <v>103328.56499300001</v>
      </c>
      <c r="AC10" s="69">
        <v>52.402395235093081</v>
      </c>
      <c r="AD10" s="68">
        <v>93854.339584000001</v>
      </c>
      <c r="AE10" s="77">
        <v>47.597604764399776</v>
      </c>
      <c r="AF10" s="78">
        <v>496936.82709999999</v>
      </c>
      <c r="AG10" s="68">
        <v>124558.08717899999</v>
      </c>
      <c r="AH10" s="69">
        <v>25.065175367639803</v>
      </c>
      <c r="AI10" s="68">
        <v>372378.73992100003</v>
      </c>
      <c r="AJ10" s="77">
        <v>74.934824632360204</v>
      </c>
      <c r="AK10" s="78">
        <v>843085.25144300004</v>
      </c>
      <c r="AL10" s="68">
        <v>100730.69444399999</v>
      </c>
      <c r="AM10" s="69">
        <v>11.947865802609201</v>
      </c>
      <c r="AN10" s="68">
        <v>742354.55699900002</v>
      </c>
      <c r="AO10" s="77">
        <v>88.052134197390799</v>
      </c>
    </row>
    <row r="11" spans="1:41" s="7" customFormat="1" ht="12" x14ac:dyDescent="0.2">
      <c r="A11" s="31" t="s">
        <v>4</v>
      </c>
      <c r="B11" s="38">
        <v>119106.39</v>
      </c>
      <c r="C11" s="27">
        <v>59015.97</v>
      </c>
      <c r="D11" s="27">
        <v>49.548953670747643</v>
      </c>
      <c r="E11" s="27">
        <v>60090.43</v>
      </c>
      <c r="F11" s="39">
        <v>50.451054725107525</v>
      </c>
      <c r="G11" s="38">
        <v>48227.75</v>
      </c>
      <c r="H11" s="27">
        <v>40338.93</v>
      </c>
      <c r="I11" s="27">
        <v>83.642570926489427</v>
      </c>
      <c r="J11" s="27">
        <v>7888.82</v>
      </c>
      <c r="K11" s="51">
        <v>16.357429073510581</v>
      </c>
      <c r="L11" s="38">
        <v>152411.4</v>
      </c>
      <c r="M11" s="27">
        <v>112762.25</v>
      </c>
      <c r="N11" s="27">
        <f t="shared" si="0"/>
        <v>73.985443346101405</v>
      </c>
      <c r="O11" s="27">
        <v>39649.15</v>
      </c>
      <c r="P11" s="39">
        <f t="shared" si="1"/>
        <v>26.014556653898595</v>
      </c>
      <c r="Q11" s="36">
        <f t="shared" si="2"/>
        <v>29317.67</v>
      </c>
      <c r="R11" s="27">
        <v>20974.71</v>
      </c>
      <c r="S11" s="28">
        <f t="shared" si="3"/>
        <v>71.542895462020013</v>
      </c>
      <c r="T11" s="27">
        <v>8342.9599999999991</v>
      </c>
      <c r="U11" s="37">
        <f t="shared" si="4"/>
        <v>28.457104537979994</v>
      </c>
      <c r="V11" s="36">
        <v>489468.67</v>
      </c>
      <c r="W11" s="27">
        <v>477606.24</v>
      </c>
      <c r="X11" s="28">
        <v>97.576467968828311</v>
      </c>
      <c r="Y11" s="27">
        <v>11862.43</v>
      </c>
      <c r="Z11" s="37">
        <v>2.4235320311716784</v>
      </c>
      <c r="AA11" s="78">
        <v>70248.412406999996</v>
      </c>
      <c r="AB11" s="79">
        <v>46116.745097999999</v>
      </c>
      <c r="AC11" s="80">
        <v>65.648095832845669</v>
      </c>
      <c r="AD11" s="79">
        <v>24131.667309</v>
      </c>
      <c r="AE11" s="81">
        <v>34.351904167154345</v>
      </c>
      <c r="AF11" s="78">
        <v>148181.45507900001</v>
      </c>
      <c r="AG11" s="79">
        <v>61171.757143999996</v>
      </c>
      <c r="AH11" s="80">
        <v>41.281655056894593</v>
      </c>
      <c r="AI11" s="79">
        <v>87009.697935000004</v>
      </c>
      <c r="AJ11" s="81">
        <v>58.718344943105407</v>
      </c>
      <c r="AK11" s="78">
        <v>329739.58670900005</v>
      </c>
      <c r="AL11" s="79">
        <v>295761.14444499998</v>
      </c>
      <c r="AM11" s="80">
        <v>89.695370639866013</v>
      </c>
      <c r="AN11" s="79">
        <v>33978.442264999998</v>
      </c>
      <c r="AO11" s="81">
        <v>10.304629360437231</v>
      </c>
    </row>
    <row r="12" spans="1:41" s="7" customFormat="1" ht="12" x14ac:dyDescent="0.2">
      <c r="A12" s="31" t="s">
        <v>5</v>
      </c>
      <c r="B12" s="38">
        <v>1477.74</v>
      </c>
      <c r="C12" s="27">
        <v>1388</v>
      </c>
      <c r="D12" s="27">
        <v>93.927213176878212</v>
      </c>
      <c r="E12" s="27">
        <v>89.74</v>
      </c>
      <c r="F12" s="39">
        <v>6.0727868231217936</v>
      </c>
      <c r="G12" s="38">
        <v>12196.59</v>
      </c>
      <c r="H12" s="27"/>
      <c r="I12" s="27"/>
      <c r="J12" s="27">
        <v>12196.59</v>
      </c>
      <c r="K12" s="51">
        <v>100</v>
      </c>
      <c r="L12" s="38">
        <v>4222.46</v>
      </c>
      <c r="M12" s="27">
        <v>4098.46</v>
      </c>
      <c r="N12" s="27">
        <f t="shared" si="0"/>
        <v>97.063323276004994</v>
      </c>
      <c r="O12" s="27">
        <v>124</v>
      </c>
      <c r="P12" s="39">
        <f t="shared" si="1"/>
        <v>2.9366767239950171</v>
      </c>
      <c r="Q12" s="36">
        <f t="shared" si="2"/>
        <v>2264.0700000000002</v>
      </c>
      <c r="R12" s="27">
        <v>2264.0700000000002</v>
      </c>
      <c r="S12" s="28">
        <f t="shared" si="3"/>
        <v>100</v>
      </c>
      <c r="T12" s="27"/>
      <c r="U12" s="37">
        <f t="shared" si="4"/>
        <v>0</v>
      </c>
      <c r="V12" s="36" t="s">
        <v>31</v>
      </c>
      <c r="W12" s="27" t="s">
        <v>30</v>
      </c>
      <c r="X12" s="28" t="s">
        <v>30</v>
      </c>
      <c r="Y12" s="27" t="s">
        <v>30</v>
      </c>
      <c r="Z12" s="37" t="s">
        <v>30</v>
      </c>
      <c r="AA12" s="78" t="s">
        <v>30</v>
      </c>
      <c r="AB12" s="68" t="s">
        <v>30</v>
      </c>
      <c r="AC12" s="69" t="s">
        <v>30</v>
      </c>
      <c r="AD12" s="68" t="s">
        <v>30</v>
      </c>
      <c r="AE12" s="77" t="s">
        <v>30</v>
      </c>
      <c r="AF12" s="78"/>
      <c r="AG12" s="68"/>
      <c r="AH12" s="69"/>
      <c r="AI12" s="68"/>
      <c r="AJ12" s="77"/>
      <c r="AK12" s="78">
        <v>447.2</v>
      </c>
      <c r="AL12" s="68">
        <v>447.2</v>
      </c>
      <c r="AM12" s="69">
        <v>100</v>
      </c>
      <c r="AN12" s="68"/>
      <c r="AO12" s="77"/>
    </row>
    <row r="13" spans="1:41" s="7" customFormat="1" ht="12" x14ac:dyDescent="0.2">
      <c r="A13" s="31" t="s">
        <v>6</v>
      </c>
      <c r="B13" s="38">
        <v>93909.26</v>
      </c>
      <c r="C13" s="27">
        <v>35476.730000000003</v>
      </c>
      <c r="D13" s="27">
        <v>37.777669635560976</v>
      </c>
      <c r="E13" s="27">
        <v>58432.54</v>
      </c>
      <c r="F13" s="39">
        <v>62.222341013016191</v>
      </c>
      <c r="G13" s="38">
        <v>283490.15999999997</v>
      </c>
      <c r="H13" s="27">
        <v>247821.05</v>
      </c>
      <c r="I13" s="27">
        <v>87.41786663776972</v>
      </c>
      <c r="J13" s="27">
        <v>35669.1</v>
      </c>
      <c r="K13" s="51">
        <v>12.582129834770987</v>
      </c>
      <c r="L13" s="38">
        <v>291144.77</v>
      </c>
      <c r="M13" s="27">
        <v>55076.12</v>
      </c>
      <c r="N13" s="27">
        <f t="shared" si="0"/>
        <v>18.917090628143519</v>
      </c>
      <c r="O13" s="27">
        <v>236068.67</v>
      </c>
      <c r="P13" s="39">
        <f t="shared" si="1"/>
        <v>81.08291624129123</v>
      </c>
      <c r="Q13" s="36">
        <f t="shared" si="2"/>
        <v>215843.15000000002</v>
      </c>
      <c r="R13" s="27">
        <v>145038.1</v>
      </c>
      <c r="S13" s="28">
        <f t="shared" si="3"/>
        <v>67.196063437732448</v>
      </c>
      <c r="T13" s="27">
        <v>70805.05</v>
      </c>
      <c r="U13" s="37">
        <f t="shared" si="4"/>
        <v>32.803936562267552</v>
      </c>
      <c r="V13" s="36">
        <v>40001.379999999997</v>
      </c>
      <c r="W13" s="27">
        <v>31232.6</v>
      </c>
      <c r="X13" s="28">
        <v>78.078806281183304</v>
      </c>
      <c r="Y13" s="27">
        <v>8768.7800000000007</v>
      </c>
      <c r="Z13" s="37">
        <v>21.921193718816703</v>
      </c>
      <c r="AA13" s="78">
        <v>153822.19071900001</v>
      </c>
      <c r="AB13" s="79">
        <v>51509.311203999998</v>
      </c>
      <c r="AC13" s="80">
        <v>33.486268114654806</v>
      </c>
      <c r="AD13" s="79">
        <v>102312.87951500001</v>
      </c>
      <c r="AE13" s="81">
        <v>66.513731885345194</v>
      </c>
      <c r="AF13" s="78">
        <v>171283.10667000001</v>
      </c>
      <c r="AG13" s="79">
        <v>32546.827654999997</v>
      </c>
      <c r="AH13" s="80">
        <v>19.001773314227567</v>
      </c>
      <c r="AI13" s="79">
        <v>138736.27901500001</v>
      </c>
      <c r="AJ13" s="81">
        <v>80.998226685772437</v>
      </c>
      <c r="AK13" s="78">
        <v>89292.572710000008</v>
      </c>
      <c r="AL13" s="79">
        <v>29967.5</v>
      </c>
      <c r="AM13" s="80">
        <v>33.561022031840167</v>
      </c>
      <c r="AN13" s="79">
        <v>59325.07271</v>
      </c>
      <c r="AO13" s="81">
        <v>66.438977968159833</v>
      </c>
    </row>
    <row r="14" spans="1:41" s="7" customFormat="1" ht="12" x14ac:dyDescent="0.2">
      <c r="A14" s="31" t="s">
        <v>7</v>
      </c>
      <c r="B14" s="38"/>
      <c r="C14" s="27"/>
      <c r="D14" s="27"/>
      <c r="E14" s="27"/>
      <c r="F14" s="39"/>
      <c r="G14" s="38"/>
      <c r="H14" s="27"/>
      <c r="I14" s="27"/>
      <c r="J14" s="27"/>
      <c r="K14" s="51"/>
      <c r="L14" s="38" t="s">
        <v>28</v>
      </c>
      <c r="M14" s="27" t="s">
        <v>28</v>
      </c>
      <c r="N14" s="27" t="s">
        <v>28</v>
      </c>
      <c r="O14" s="27">
        <v>0</v>
      </c>
      <c r="P14" s="39" t="s">
        <v>28</v>
      </c>
      <c r="Q14" s="36">
        <f t="shared" si="2"/>
        <v>456.12</v>
      </c>
      <c r="R14" s="27">
        <v>416.12</v>
      </c>
      <c r="S14" s="28">
        <f t="shared" si="3"/>
        <v>91.230377970709469</v>
      </c>
      <c r="T14" s="27">
        <v>40</v>
      </c>
      <c r="U14" s="37">
        <f t="shared" si="4"/>
        <v>8.769622029290538</v>
      </c>
      <c r="V14" s="36" t="s">
        <v>30</v>
      </c>
      <c r="W14" s="27" t="s">
        <v>30</v>
      </c>
      <c r="X14" s="28" t="s">
        <v>30</v>
      </c>
      <c r="Y14" s="27" t="s">
        <v>30</v>
      </c>
      <c r="Z14" s="37" t="s">
        <v>30</v>
      </c>
      <c r="AA14" s="78" t="s">
        <v>30</v>
      </c>
      <c r="AB14" s="68" t="s">
        <v>30</v>
      </c>
      <c r="AC14" s="69" t="s">
        <v>30</v>
      </c>
      <c r="AD14" s="68" t="s">
        <v>30</v>
      </c>
      <c r="AE14" s="77" t="s">
        <v>30</v>
      </c>
      <c r="AF14" s="78"/>
      <c r="AG14" s="68"/>
      <c r="AH14" s="69"/>
      <c r="AI14" s="68"/>
      <c r="AJ14" s="77"/>
      <c r="AK14" s="78"/>
      <c r="AL14" s="68"/>
      <c r="AM14" s="69"/>
      <c r="AN14" s="68"/>
      <c r="AO14" s="77"/>
    </row>
    <row r="15" spans="1:41" s="7" customFormat="1" ht="12" x14ac:dyDescent="0.2">
      <c r="A15" s="31" t="s">
        <v>8</v>
      </c>
      <c r="B15" s="38">
        <v>1170557.3600000001</v>
      </c>
      <c r="C15" s="27">
        <v>1059437.07</v>
      </c>
      <c r="D15" s="27">
        <v>90.507061524947403</v>
      </c>
      <c r="E15" s="27">
        <v>111120.29</v>
      </c>
      <c r="F15" s="39">
        <v>9.4929384750526005</v>
      </c>
      <c r="G15" s="38">
        <v>2351899.64</v>
      </c>
      <c r="H15" s="27">
        <v>2245034.63</v>
      </c>
      <c r="I15" s="27">
        <v>95.456225759701198</v>
      </c>
      <c r="J15" s="27">
        <v>106865.01</v>
      </c>
      <c r="K15" s="51">
        <v>4.5437742402987906</v>
      </c>
      <c r="L15" s="38">
        <v>4059652.73</v>
      </c>
      <c r="M15" s="27">
        <v>2556390.9900000002</v>
      </c>
      <c r="N15" s="27">
        <f t="shared" si="0"/>
        <v>62.970681484866816</v>
      </c>
      <c r="O15" s="27">
        <v>1503261.73</v>
      </c>
      <c r="P15" s="39">
        <f t="shared" si="1"/>
        <v>37.029318268806698</v>
      </c>
      <c r="Q15" s="36">
        <f t="shared" si="2"/>
        <v>7784139.2700000005</v>
      </c>
      <c r="R15" s="27">
        <v>7388561.3600000003</v>
      </c>
      <c r="S15" s="28">
        <f t="shared" si="3"/>
        <v>94.918154772428679</v>
      </c>
      <c r="T15" s="27">
        <v>395577.91</v>
      </c>
      <c r="U15" s="37">
        <f t="shared" si="4"/>
        <v>5.0818452275713195</v>
      </c>
      <c r="V15" s="36">
        <v>7064910.2199999997</v>
      </c>
      <c r="W15" s="27">
        <v>6386870.6699999999</v>
      </c>
      <c r="X15" s="28">
        <v>90.402715266210421</v>
      </c>
      <c r="Y15" s="27">
        <v>678039.54999999993</v>
      </c>
      <c r="Z15" s="37">
        <v>9.5972847337895821</v>
      </c>
      <c r="AA15" s="78">
        <v>1899309.8925979999</v>
      </c>
      <c r="AB15" s="68">
        <v>1270696.385492</v>
      </c>
      <c r="AC15" s="69">
        <v>66.903057286447279</v>
      </c>
      <c r="AD15" s="68">
        <v>628613.50710500008</v>
      </c>
      <c r="AE15" s="77">
        <v>33.096942713500091</v>
      </c>
      <c r="AF15" s="78">
        <v>1594093.6773399999</v>
      </c>
      <c r="AG15" s="68">
        <v>1121124.852001</v>
      </c>
      <c r="AH15" s="69">
        <v>70.329922760359736</v>
      </c>
      <c r="AI15" s="68">
        <v>472968.82533899997</v>
      </c>
      <c r="AJ15" s="77">
        <v>29.670077239640275</v>
      </c>
      <c r="AK15" s="78">
        <v>2335590.8828830002</v>
      </c>
      <c r="AL15" s="68">
        <v>1583348.0777770001</v>
      </c>
      <c r="AM15" s="69">
        <v>67.792184383874257</v>
      </c>
      <c r="AN15" s="68">
        <v>752242.80510499992</v>
      </c>
      <c r="AO15" s="77">
        <v>32.207815616082925</v>
      </c>
    </row>
    <row r="16" spans="1:41" s="7" customFormat="1" ht="12" x14ac:dyDescent="0.2">
      <c r="A16" s="31" t="s">
        <v>9</v>
      </c>
      <c r="B16" s="38">
        <v>123066.23</v>
      </c>
      <c r="C16" s="27">
        <v>122608.32000000001</v>
      </c>
      <c r="D16" s="27">
        <v>99.62791579785943</v>
      </c>
      <c r="E16" s="27">
        <v>457.9</v>
      </c>
      <c r="F16" s="39">
        <v>0.37207607643461571</v>
      </c>
      <c r="G16" s="38">
        <v>75581.320000000007</v>
      </c>
      <c r="H16" s="27">
        <v>55660.24</v>
      </c>
      <c r="I16" s="27">
        <v>73.642852493182161</v>
      </c>
      <c r="J16" s="27">
        <v>19921.080000000002</v>
      </c>
      <c r="K16" s="51">
        <v>26.357147506817824</v>
      </c>
      <c r="L16" s="38">
        <v>15008.27</v>
      </c>
      <c r="M16" s="27">
        <v>9868.89</v>
      </c>
      <c r="N16" s="27">
        <f t="shared" si="0"/>
        <v>65.756346334387644</v>
      </c>
      <c r="O16" s="27">
        <v>5139.3900000000003</v>
      </c>
      <c r="P16" s="39">
        <f t="shared" si="1"/>
        <v>34.243720295543724</v>
      </c>
      <c r="Q16" s="36">
        <f t="shared" si="2"/>
        <v>15779.63</v>
      </c>
      <c r="R16" s="27">
        <v>13604.24</v>
      </c>
      <c r="S16" s="28">
        <f t="shared" si="3"/>
        <v>86.213935307735355</v>
      </c>
      <c r="T16" s="27">
        <v>2175.39</v>
      </c>
      <c r="U16" s="37">
        <f t="shared" si="4"/>
        <v>13.786064692264647</v>
      </c>
      <c r="V16" s="36">
        <v>5601.7199999999993</v>
      </c>
      <c r="W16" s="27">
        <v>4966.6099999999997</v>
      </c>
      <c r="X16" s="28">
        <v>88.662232314360594</v>
      </c>
      <c r="Y16" s="27">
        <v>635.11</v>
      </c>
      <c r="Z16" s="37">
        <v>11.337767685639411</v>
      </c>
      <c r="AA16" s="78">
        <v>4713.4847550000004</v>
      </c>
      <c r="AB16" s="68">
        <v>2438.8741519999999</v>
      </c>
      <c r="AC16" s="69">
        <v>51.742485205088983</v>
      </c>
      <c r="AD16" s="68">
        <v>2274.6106030000001</v>
      </c>
      <c r="AE16" s="77">
        <v>48.25751479491101</v>
      </c>
      <c r="AF16" s="78">
        <v>8995.7014319999998</v>
      </c>
      <c r="AG16" s="68">
        <v>6196.6565819999996</v>
      </c>
      <c r="AH16" s="69">
        <v>68.884640390096934</v>
      </c>
      <c r="AI16" s="68">
        <v>2799.0448500000002</v>
      </c>
      <c r="AJ16" s="77">
        <v>31.11535960990307</v>
      </c>
      <c r="AK16" s="78">
        <v>4454.342971</v>
      </c>
      <c r="AL16" s="68">
        <v>2826.583333</v>
      </c>
      <c r="AM16" s="69">
        <v>63.456796016886685</v>
      </c>
      <c r="AN16" s="68">
        <v>1627.7596370000001</v>
      </c>
      <c r="AO16" s="77">
        <v>36.54320396066332</v>
      </c>
    </row>
    <row r="17" spans="1:41" s="7" customFormat="1" ht="12" x14ac:dyDescent="0.2">
      <c r="A17" s="31" t="s">
        <v>10</v>
      </c>
      <c r="B17" s="38">
        <v>44965.25</v>
      </c>
      <c r="C17" s="27">
        <v>10959.09</v>
      </c>
      <c r="D17" s="27">
        <v>24.372354206859743</v>
      </c>
      <c r="E17" s="27">
        <v>34006.160000000003</v>
      </c>
      <c r="F17" s="39">
        <v>75.62764579314026</v>
      </c>
      <c r="G17" s="38">
        <v>58423.55</v>
      </c>
      <c r="H17" s="27">
        <v>42742.16</v>
      </c>
      <c r="I17" s="27">
        <v>73.159128467886674</v>
      </c>
      <c r="J17" s="27">
        <v>15681.38</v>
      </c>
      <c r="K17" s="51">
        <v>26.8408544157279</v>
      </c>
      <c r="L17" s="38">
        <v>212106.6</v>
      </c>
      <c r="M17" s="27">
        <v>209716.89</v>
      </c>
      <c r="N17" s="27">
        <f t="shared" si="0"/>
        <v>98.87334481812448</v>
      </c>
      <c r="O17" s="27">
        <v>2389.7199999999998</v>
      </c>
      <c r="P17" s="39">
        <f t="shared" si="1"/>
        <v>1.1266598964860122</v>
      </c>
      <c r="Q17" s="36">
        <f t="shared" si="2"/>
        <v>148078.51</v>
      </c>
      <c r="R17" s="27">
        <v>37490.94</v>
      </c>
      <c r="S17" s="28">
        <f t="shared" si="3"/>
        <v>25.318285550009922</v>
      </c>
      <c r="T17" s="27">
        <v>110587.57</v>
      </c>
      <c r="U17" s="37">
        <f t="shared" si="4"/>
        <v>74.681714449990082</v>
      </c>
      <c r="V17" s="36">
        <v>30641.599999999999</v>
      </c>
      <c r="W17" s="27">
        <v>18465.89</v>
      </c>
      <c r="X17" s="28">
        <v>60.264118061720019</v>
      </c>
      <c r="Y17" s="27">
        <v>12175.71</v>
      </c>
      <c r="Z17" s="37">
        <v>39.735881938279981</v>
      </c>
      <c r="AA17" s="78">
        <v>19624.793763000001</v>
      </c>
      <c r="AB17" s="79">
        <v>4745.2575159999997</v>
      </c>
      <c r="AC17" s="80">
        <v>24.179910236542543</v>
      </c>
      <c r="AD17" s="79">
        <v>14879.536247</v>
      </c>
      <c r="AE17" s="81">
        <v>75.820089763457446</v>
      </c>
      <c r="AF17" s="78">
        <v>14986.032249</v>
      </c>
      <c r="AG17" s="79">
        <v>8850.8396830000002</v>
      </c>
      <c r="AH17" s="80">
        <v>59.060594131516076</v>
      </c>
      <c r="AI17" s="79">
        <v>6135.1925659999997</v>
      </c>
      <c r="AJ17" s="81">
        <v>40.939405868483924</v>
      </c>
      <c r="AK17" s="78">
        <v>288.75</v>
      </c>
      <c r="AL17" s="79"/>
      <c r="AM17" s="80"/>
      <c r="AN17" s="79">
        <v>288.75</v>
      </c>
      <c r="AO17" s="81">
        <v>100</v>
      </c>
    </row>
    <row r="18" spans="1:41" s="7" customFormat="1" ht="12" x14ac:dyDescent="0.2">
      <c r="A18" s="31" t="s">
        <v>11</v>
      </c>
      <c r="B18" s="38">
        <v>1890.02</v>
      </c>
      <c r="C18" s="27">
        <v>815.31</v>
      </c>
      <c r="D18" s="27">
        <v>43.137638755145446</v>
      </c>
      <c r="E18" s="27">
        <v>1074.71</v>
      </c>
      <c r="F18" s="39">
        <v>56.862361244854554</v>
      </c>
      <c r="G18" s="38">
        <v>3457.51</v>
      </c>
      <c r="H18" s="27">
        <v>1559.43</v>
      </c>
      <c r="I18" s="27">
        <v>45.102689507767153</v>
      </c>
      <c r="J18" s="27">
        <v>1898.08</v>
      </c>
      <c r="K18" s="51">
        <v>54.89731049223284</v>
      </c>
      <c r="L18" s="38">
        <v>5400.9</v>
      </c>
      <c r="M18" s="27">
        <v>5194.07</v>
      </c>
      <c r="N18" s="27">
        <f t="shared" si="0"/>
        <v>96.170453072636036</v>
      </c>
      <c r="O18" s="27">
        <v>206.83</v>
      </c>
      <c r="P18" s="39">
        <f t="shared" si="1"/>
        <v>3.8295469273639582</v>
      </c>
      <c r="Q18" s="36">
        <f t="shared" si="2"/>
        <v>3057.6</v>
      </c>
      <c r="R18" s="27">
        <v>2695.17</v>
      </c>
      <c r="S18" s="28">
        <f t="shared" si="3"/>
        <v>88.146585557299844</v>
      </c>
      <c r="T18" s="27">
        <v>362.43</v>
      </c>
      <c r="U18" s="37">
        <f t="shared" si="4"/>
        <v>11.853414442700158</v>
      </c>
      <c r="V18" s="36">
        <v>1041.58</v>
      </c>
      <c r="W18" s="27" t="s">
        <v>30</v>
      </c>
      <c r="X18" s="28" t="s">
        <v>28</v>
      </c>
      <c r="Y18" s="27">
        <v>1041.58</v>
      </c>
      <c r="Z18" s="37">
        <v>100</v>
      </c>
      <c r="AA18" s="78">
        <v>10304.816707</v>
      </c>
      <c r="AB18" s="79">
        <v>4155.9897279999996</v>
      </c>
      <c r="AC18" s="80">
        <v>40.33055459566652</v>
      </c>
      <c r="AD18" s="79">
        <v>6148.8269790000004</v>
      </c>
      <c r="AE18" s="81">
        <v>59.669445404333487</v>
      </c>
      <c r="AF18" s="78">
        <v>1289.8839539999999</v>
      </c>
      <c r="AG18" s="79">
        <v>690.14525800000001</v>
      </c>
      <c r="AH18" s="80">
        <v>53.504445563480516</v>
      </c>
      <c r="AI18" s="79">
        <v>599.738696</v>
      </c>
      <c r="AJ18" s="81">
        <v>46.495554436519491</v>
      </c>
      <c r="AK18" s="78">
        <v>1203.786848</v>
      </c>
      <c r="AL18" s="79">
        <v>981.11111100000005</v>
      </c>
      <c r="AM18" s="80">
        <v>81.502062647556031</v>
      </c>
      <c r="AN18" s="79">
        <v>222.675737</v>
      </c>
      <c r="AO18" s="81">
        <v>18.497937352443977</v>
      </c>
    </row>
    <row r="19" spans="1:41" s="7" customFormat="1" ht="12" x14ac:dyDescent="0.2">
      <c r="A19" s="31" t="s">
        <v>21</v>
      </c>
      <c r="B19" s="38">
        <v>1393587.54</v>
      </c>
      <c r="C19" s="27">
        <v>1383043.38</v>
      </c>
      <c r="D19" s="27">
        <v>99.243380146754163</v>
      </c>
      <c r="E19" s="27">
        <v>10544.15</v>
      </c>
      <c r="F19" s="39">
        <v>0.75661913567338579</v>
      </c>
      <c r="G19" s="38">
        <v>54221.120000000003</v>
      </c>
      <c r="H19" s="27">
        <v>16002.45</v>
      </c>
      <c r="I19" s="27">
        <v>29.513315106733316</v>
      </c>
      <c r="J19" s="27">
        <v>38218.67</v>
      </c>
      <c r="K19" s="51">
        <v>70.48668489326667</v>
      </c>
      <c r="L19" s="38">
        <v>54281.86</v>
      </c>
      <c r="M19" s="27">
        <v>20537.18</v>
      </c>
      <c r="N19" s="27">
        <f t="shared" si="0"/>
        <v>37.834333606107087</v>
      </c>
      <c r="O19" s="27">
        <v>33744.68</v>
      </c>
      <c r="P19" s="39">
        <f t="shared" si="1"/>
        <v>62.165666393892913</v>
      </c>
      <c r="Q19" s="36">
        <f t="shared" si="2"/>
        <v>33567.5</v>
      </c>
      <c r="R19" s="27">
        <v>6609.17</v>
      </c>
      <c r="S19" s="28">
        <f t="shared" si="3"/>
        <v>19.689193416250838</v>
      </c>
      <c r="T19" s="27">
        <v>26958.33</v>
      </c>
      <c r="U19" s="37">
        <f>T19/Q19*100</f>
        <v>80.310806583749169</v>
      </c>
      <c r="V19" s="36">
        <v>12949.41</v>
      </c>
      <c r="W19" s="27" t="s">
        <v>30</v>
      </c>
      <c r="X19" s="28" t="s">
        <v>28</v>
      </c>
      <c r="Y19" s="27">
        <v>12949.41</v>
      </c>
      <c r="Z19" s="37">
        <v>100</v>
      </c>
      <c r="AA19" s="78">
        <v>905305.33397799998</v>
      </c>
      <c r="AB19" s="68">
        <v>21353.328748</v>
      </c>
      <c r="AC19" s="69">
        <v>2.3586880521482616</v>
      </c>
      <c r="AD19" s="68">
        <v>883952.005229</v>
      </c>
      <c r="AE19" s="77">
        <v>97.641311947741286</v>
      </c>
      <c r="AF19" s="78">
        <v>14766.352784999999</v>
      </c>
      <c r="AG19" s="68">
        <v>4661.0521719999997</v>
      </c>
      <c r="AH19" s="69">
        <v>31.565358351283628</v>
      </c>
      <c r="AI19" s="68">
        <v>10105.300612999999</v>
      </c>
      <c r="AJ19" s="77">
        <v>68.434641648716379</v>
      </c>
      <c r="AK19" s="78">
        <v>29420.040074</v>
      </c>
      <c r="AL19" s="68">
        <v>8650.9444440000007</v>
      </c>
      <c r="AM19" s="69">
        <v>29.404937662356502</v>
      </c>
      <c r="AN19" s="68">
        <v>20769.095628999999</v>
      </c>
      <c r="AO19" s="77">
        <v>70.59506233424446</v>
      </c>
    </row>
    <row r="20" spans="1:41" s="7" customFormat="1" ht="24" x14ac:dyDescent="0.2">
      <c r="A20" s="31" t="s">
        <v>12</v>
      </c>
      <c r="B20" s="38">
        <v>92476.05</v>
      </c>
      <c r="C20" s="27">
        <v>55933.46</v>
      </c>
      <c r="D20" s="27">
        <v>60.484265926150606</v>
      </c>
      <c r="E20" s="27">
        <v>36542.61</v>
      </c>
      <c r="F20" s="39">
        <v>39.515755701070709</v>
      </c>
      <c r="G20" s="38">
        <v>34577.760000000002</v>
      </c>
      <c r="H20" s="27">
        <v>31827.56</v>
      </c>
      <c r="I20" s="27">
        <v>92.046332671636335</v>
      </c>
      <c r="J20" s="27">
        <v>2750.2</v>
      </c>
      <c r="K20" s="51">
        <v>7.9536673283636645</v>
      </c>
      <c r="L20" s="38">
        <v>113382.2</v>
      </c>
      <c r="M20" s="27">
        <v>105853.45</v>
      </c>
      <c r="N20" s="27">
        <f t="shared" si="0"/>
        <v>93.359848371261094</v>
      </c>
      <c r="O20" s="27">
        <v>7528.75</v>
      </c>
      <c r="P20" s="39">
        <f t="shared" si="1"/>
        <v>6.6401516287389022</v>
      </c>
      <c r="Q20" s="36">
        <f t="shared" si="2"/>
        <v>32557.200000000001</v>
      </c>
      <c r="R20" s="27">
        <v>25974.63</v>
      </c>
      <c r="S20" s="28">
        <f t="shared" si="3"/>
        <v>79.78152298109174</v>
      </c>
      <c r="T20" s="27">
        <v>6582.57</v>
      </c>
      <c r="U20" s="37">
        <f t="shared" si="4"/>
        <v>20.21847701890826</v>
      </c>
      <c r="V20" s="36">
        <v>95961.84</v>
      </c>
      <c r="W20" s="27">
        <v>56914.55</v>
      </c>
      <c r="X20" s="28">
        <v>59.309565135474685</v>
      </c>
      <c r="Y20" s="27">
        <v>39047.29</v>
      </c>
      <c r="Z20" s="37">
        <v>40.690434864525315</v>
      </c>
      <c r="AA20" s="78">
        <v>183054.83037299998</v>
      </c>
      <c r="AB20" s="79">
        <v>164522.67625500003</v>
      </c>
      <c r="AC20" s="80">
        <v>89.876173122425627</v>
      </c>
      <c r="AD20" s="79">
        <v>18532.154117999999</v>
      </c>
      <c r="AE20" s="81">
        <v>10.1238268775744</v>
      </c>
      <c r="AF20" s="78">
        <v>42708.898415000003</v>
      </c>
      <c r="AG20" s="79">
        <v>36436.502963999999</v>
      </c>
      <c r="AH20" s="80">
        <v>85.31360984764467</v>
      </c>
      <c r="AI20" s="79">
        <v>6272.3954510000003</v>
      </c>
      <c r="AJ20" s="81">
        <v>14.686390152355324</v>
      </c>
      <c r="AK20" s="78">
        <v>34290.371307000001</v>
      </c>
      <c r="AL20" s="79">
        <v>32064.802146000002</v>
      </c>
      <c r="AM20" s="80">
        <v>93.509638198214333</v>
      </c>
      <c r="AN20" s="79">
        <v>2225.5691609999999</v>
      </c>
      <c r="AO20" s="81">
        <v>6.4903618017856646</v>
      </c>
    </row>
    <row r="21" spans="1:41" s="7" customFormat="1" ht="24.75" thickBot="1" x14ac:dyDescent="0.25">
      <c r="A21" s="32" t="s">
        <v>13</v>
      </c>
      <c r="B21" s="40">
        <v>5086.22</v>
      </c>
      <c r="C21" s="41">
        <v>3365.83</v>
      </c>
      <c r="D21" s="41">
        <v>66.175470192008987</v>
      </c>
      <c r="E21" s="41">
        <v>1720.39</v>
      </c>
      <c r="F21" s="42">
        <v>33.824529807991006</v>
      </c>
      <c r="G21" s="40">
        <v>7398.78</v>
      </c>
      <c r="H21" s="41">
        <v>5330.41</v>
      </c>
      <c r="I21" s="41">
        <v>72.044445165284003</v>
      </c>
      <c r="J21" s="41">
        <v>2068.37</v>
      </c>
      <c r="K21" s="52">
        <v>27.955554834715997</v>
      </c>
      <c r="L21" s="40">
        <v>110922.56</v>
      </c>
      <c r="M21" s="41">
        <v>109720.15</v>
      </c>
      <c r="N21" s="41">
        <f t="shared" si="0"/>
        <v>98.915991480903429</v>
      </c>
      <c r="O21" s="41">
        <v>1202.42</v>
      </c>
      <c r="P21" s="42">
        <f t="shared" si="1"/>
        <v>1.0840175343951672</v>
      </c>
      <c r="Q21" s="55">
        <f t="shared" si="2"/>
        <v>5994.5700000000006</v>
      </c>
      <c r="R21" s="41">
        <v>5038.7700000000004</v>
      </c>
      <c r="S21" s="56">
        <f t="shared" si="3"/>
        <v>84.055570291113455</v>
      </c>
      <c r="T21" s="41">
        <v>955.8</v>
      </c>
      <c r="U21" s="57">
        <f t="shared" si="4"/>
        <v>15.94442970888654</v>
      </c>
      <c r="V21" s="55">
        <v>5183.2</v>
      </c>
      <c r="W21" s="41" t="s">
        <v>30</v>
      </c>
      <c r="X21" s="56" t="s">
        <v>28</v>
      </c>
      <c r="Y21" s="41">
        <v>5183.2</v>
      </c>
      <c r="Z21" s="57">
        <v>100</v>
      </c>
      <c r="AA21" s="82">
        <v>6213.3362909999996</v>
      </c>
      <c r="AB21" s="83">
        <v>4504.5201260000003</v>
      </c>
      <c r="AC21" s="84">
        <v>72.497607002614444</v>
      </c>
      <c r="AD21" s="83">
        <v>1708.816165</v>
      </c>
      <c r="AE21" s="85">
        <v>27.502392997385567</v>
      </c>
      <c r="AF21" s="82">
        <v>7465.3707939999995</v>
      </c>
      <c r="AG21" s="83">
        <v>5929.7037039999996</v>
      </c>
      <c r="AH21" s="84">
        <v>79.429459937418883</v>
      </c>
      <c r="AI21" s="83">
        <v>1535.6670899999999</v>
      </c>
      <c r="AJ21" s="85">
        <v>20.570540062581117</v>
      </c>
      <c r="AK21" s="82">
        <v>3266.041905</v>
      </c>
      <c r="AL21" s="83">
        <v>2398</v>
      </c>
      <c r="AM21" s="84">
        <v>73.422205524334814</v>
      </c>
      <c r="AN21" s="83">
        <v>868.04190500000004</v>
      </c>
      <c r="AO21" s="85">
        <v>26.57779447566519</v>
      </c>
    </row>
    <row r="22" spans="1:41" s="25" customFormat="1" ht="12.75" x14ac:dyDescent="0.25">
      <c r="A22" s="96" t="s">
        <v>22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</row>
    <row r="23" spans="1:41" s="25" customFormat="1" x14ac:dyDescent="0.25"/>
    <row r="25" spans="1:41" x14ac:dyDescent="0.2">
      <c r="A25" s="8" t="s">
        <v>32</v>
      </c>
    </row>
  </sheetData>
  <mergeCells count="12">
    <mergeCell ref="AK5:AO5"/>
    <mergeCell ref="AF5:AJ5"/>
    <mergeCell ref="AA5:AE5"/>
    <mergeCell ref="V5:Z5"/>
    <mergeCell ref="Q5:U5"/>
    <mergeCell ref="L5:P5"/>
    <mergeCell ref="A22:K22"/>
    <mergeCell ref="G5:K5"/>
    <mergeCell ref="B5:F5"/>
    <mergeCell ref="B7:F7"/>
    <mergeCell ref="G7:K7"/>
    <mergeCell ref="A4:A5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 (2)</vt:lpstr>
      <vt:lpstr>Trosoci (2)</vt:lpstr>
      <vt:lpstr>Inv i tros</vt:lpstr>
      <vt:lpstr>ekonom. akt.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2016-09-07T13:26:52Z</dcterms:created>
  <dcterms:modified xsi:type="dcterms:W3CDTF">2022-11-10T12:28:35Z</dcterms:modified>
</cp:coreProperties>
</file>